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John/Downloads/_materials/Study Results/"/>
    </mc:Choice>
  </mc:AlternateContent>
  <xr:revisionPtr revIDLastSave="0" documentId="13_ncr:1_{1B20ED46-C35E-3541-9FCE-26AFE955CEF2}" xr6:coauthVersionLast="45" xr6:coauthVersionMax="45" xr10:uidLastSave="{00000000-0000-0000-0000-000000000000}"/>
  <bookViews>
    <workbookView xWindow="1880" yWindow="-22940" windowWidth="31700" windowHeight="16620" activeTab="3" xr2:uid="{00000000-000D-0000-FFFF-FFFF00000000}"/>
  </bookViews>
  <sheets>
    <sheet name="General Results" sheetId="1" r:id="rId1"/>
    <sheet name="Dimension Results" sheetId="4" r:id="rId2"/>
    <sheet name="User Interface Results" sheetId="8" r:id="rId3"/>
    <sheet name="Participant Background Results" sheetId="14" r:id="rId4"/>
    <sheet name="ParticipantUI" sheetId="2" r:id="rId5"/>
    <sheet name="UserSystem" sheetId="3" r:id="rId6"/>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 i="8" l="1"/>
  <c r="E12" i="8"/>
  <c r="E13" i="8"/>
  <c r="E14" i="8"/>
  <c r="E15" i="8"/>
  <c r="E2" i="8"/>
  <c r="E3" i="8"/>
  <c r="E4" i="8"/>
  <c r="E5" i="8"/>
  <c r="E6" i="8"/>
  <c r="E7" i="8"/>
  <c r="E8" i="8"/>
  <c r="E9" i="8"/>
  <c r="E10" i="8"/>
  <c r="G15" i="8"/>
  <c r="G3" i="8"/>
  <c r="G4" i="8"/>
  <c r="G5" i="8"/>
  <c r="G6" i="8"/>
  <c r="G7" i="8"/>
  <c r="G8" i="8"/>
  <c r="G9" i="8"/>
  <c r="G10" i="8"/>
  <c r="G11" i="8"/>
  <c r="G12" i="8"/>
  <c r="G13" i="8"/>
  <c r="G14" i="8"/>
  <c r="G2" i="8"/>
  <c r="F9" i="8"/>
  <c r="N16" i="1" l="1"/>
  <c r="N17" i="1" s="1"/>
  <c r="Q16" i="1"/>
  <c r="Q17" i="1" s="1"/>
  <c r="K16" i="1"/>
  <c r="K17" i="1" s="1"/>
  <c r="K15" i="1"/>
  <c r="B25" i="4"/>
  <c r="J25" i="4" s="1"/>
  <c r="C25" i="4"/>
  <c r="K25" i="4" s="1"/>
  <c r="D25" i="4"/>
  <c r="L25" i="4" s="1"/>
  <c r="B26" i="4"/>
  <c r="J26" i="4" s="1"/>
  <c r="C26" i="4"/>
  <c r="K26" i="4" s="1"/>
  <c r="D26" i="4"/>
  <c r="L26" i="4" s="1"/>
  <c r="B27" i="4"/>
  <c r="J27" i="4" s="1"/>
  <c r="C27" i="4"/>
  <c r="K27" i="4" s="1"/>
  <c r="D27" i="4"/>
  <c r="L27" i="4" s="1"/>
  <c r="B28" i="4"/>
  <c r="J28" i="4" s="1"/>
  <c r="C28" i="4"/>
  <c r="K28" i="4" s="1"/>
  <c r="D28" i="4"/>
  <c r="L28" i="4" s="1"/>
  <c r="B29" i="4"/>
  <c r="J29" i="4" s="1"/>
  <c r="C29" i="4"/>
  <c r="K29" i="4" s="1"/>
  <c r="D29" i="4"/>
  <c r="L29" i="4" s="1"/>
  <c r="B30" i="4"/>
  <c r="J30" i="4" s="1"/>
  <c r="C30" i="4"/>
  <c r="K30" i="4" s="1"/>
  <c r="D30" i="4"/>
  <c r="L30" i="4" s="1"/>
  <c r="B31" i="4"/>
  <c r="J31" i="4" s="1"/>
  <c r="C31" i="4"/>
  <c r="K31" i="4" s="1"/>
  <c r="D31" i="4"/>
  <c r="L31" i="4" s="1"/>
  <c r="D24" i="4"/>
  <c r="L24" i="4" s="1"/>
  <c r="C24" i="4"/>
  <c r="K24" i="4" s="1"/>
  <c r="B24" i="4"/>
  <c r="J24" i="4" s="1"/>
  <c r="G376"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292" i="2"/>
  <c r="F292" i="2"/>
  <c r="F376" i="2" s="1"/>
  <c r="B19" i="4"/>
  <c r="J19" i="4" s="1"/>
  <c r="C19" i="4"/>
  <c r="K19" i="4" s="1"/>
  <c r="D19" i="4"/>
  <c r="L19" i="4" s="1"/>
  <c r="B20" i="4"/>
  <c r="J20" i="4" s="1"/>
  <c r="C20" i="4"/>
  <c r="K20" i="4" s="1"/>
  <c r="D20" i="4"/>
  <c r="L20" i="4" s="1"/>
  <c r="B21" i="4"/>
  <c r="J21" i="4" s="1"/>
  <c r="C21" i="4"/>
  <c r="K21" i="4" s="1"/>
  <c r="D21" i="4"/>
  <c r="L21" i="4" s="1"/>
  <c r="D18" i="4"/>
  <c r="L18" i="4" s="1"/>
  <c r="C18" i="4"/>
  <c r="K18" i="4" s="1"/>
  <c r="B18" i="4"/>
  <c r="J18" i="4" s="1"/>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B12" i="4"/>
  <c r="J12" i="4" s="1"/>
  <c r="C12" i="4"/>
  <c r="K12" i="4" s="1"/>
  <c r="D12" i="4"/>
  <c r="L12" i="4" s="1"/>
  <c r="B13" i="4"/>
  <c r="J13" i="4" s="1"/>
  <c r="C13" i="4"/>
  <c r="K13" i="4" s="1"/>
  <c r="D13" i="4"/>
  <c r="L13" i="4" s="1"/>
  <c r="B14" i="4"/>
  <c r="J14" i="4" s="1"/>
  <c r="C14" i="4"/>
  <c r="K14" i="4" s="1"/>
  <c r="D14" i="4"/>
  <c r="L14" i="4" s="1"/>
  <c r="B15" i="4"/>
  <c r="J15" i="4" s="1"/>
  <c r="C15" i="4"/>
  <c r="K15" i="4" s="1"/>
  <c r="D15" i="4"/>
  <c r="L15" i="4" s="1"/>
  <c r="C11" i="4"/>
  <c r="K11" i="4" s="1"/>
  <c r="D11" i="4"/>
  <c r="L11" i="4" s="1"/>
  <c r="B11" i="4"/>
  <c r="J11" i="4" s="1"/>
  <c r="E376"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292" i="2"/>
  <c r="D6" i="4"/>
  <c r="L6" i="4" s="1"/>
  <c r="D5" i="4"/>
  <c r="L5" i="4" s="1"/>
  <c r="B3" i="4"/>
  <c r="J3" i="4" s="1"/>
  <c r="C3" i="4"/>
  <c r="K3" i="4" s="1"/>
  <c r="D3" i="4"/>
  <c r="L3" i="4" s="1"/>
  <c r="B4" i="4"/>
  <c r="J4" i="4" s="1"/>
  <c r="C4" i="4"/>
  <c r="K4" i="4" s="1"/>
  <c r="D4" i="4"/>
  <c r="L4" i="4" s="1"/>
  <c r="B5" i="4"/>
  <c r="J5" i="4" s="1"/>
  <c r="C5" i="4"/>
  <c r="K5" i="4" s="1"/>
  <c r="B6" i="4"/>
  <c r="J6" i="4" s="1"/>
  <c r="C6" i="4"/>
  <c r="K6" i="4" s="1"/>
  <c r="B7" i="4"/>
  <c r="J7" i="4" s="1"/>
  <c r="C7" i="4"/>
  <c r="K7" i="4" s="1"/>
  <c r="D7" i="4"/>
  <c r="L7" i="4" s="1"/>
  <c r="B8" i="4"/>
  <c r="J8" i="4" s="1"/>
  <c r="C8" i="4"/>
  <c r="K8" i="4" s="1"/>
  <c r="D8" i="4"/>
  <c r="L8" i="4" s="1"/>
  <c r="C2" i="4"/>
  <c r="K2" i="4" s="1"/>
  <c r="D2" i="4"/>
  <c r="L2" i="4" s="1"/>
  <c r="B2" i="4"/>
  <c r="J2" i="4" s="1"/>
  <c r="D376"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292" i="2"/>
  <c r="B371" i="2"/>
  <c r="C371" i="2"/>
  <c r="B372" i="2"/>
  <c r="C372" i="2"/>
  <c r="B373" i="2"/>
  <c r="C373" i="2"/>
  <c r="B374" i="2"/>
  <c r="C374" i="2"/>
  <c r="B375" i="2"/>
  <c r="C375" i="2"/>
  <c r="B370" i="2"/>
  <c r="C370" i="2"/>
  <c r="B346" i="2"/>
  <c r="C346" i="2"/>
  <c r="B347" i="2"/>
  <c r="C347" i="2"/>
  <c r="B348" i="2"/>
  <c r="C348" i="2"/>
  <c r="B349" i="2"/>
  <c r="C349" i="2"/>
  <c r="B350" i="2"/>
  <c r="C350" i="2"/>
  <c r="B351" i="2"/>
  <c r="C351" i="2"/>
  <c r="B352" i="2"/>
  <c r="C352" i="2"/>
  <c r="B353" i="2"/>
  <c r="C353" i="2"/>
  <c r="B354" i="2"/>
  <c r="C354" i="2"/>
  <c r="B355" i="2"/>
  <c r="C355" i="2"/>
  <c r="B356" i="2"/>
  <c r="C356" i="2"/>
  <c r="B357" i="2"/>
  <c r="C357" i="2"/>
  <c r="B358" i="2"/>
  <c r="C358" i="2"/>
  <c r="B359" i="2"/>
  <c r="C359" i="2"/>
  <c r="B360" i="2"/>
  <c r="C360" i="2"/>
  <c r="B361" i="2"/>
  <c r="C361" i="2"/>
  <c r="B362" i="2"/>
  <c r="C362" i="2"/>
  <c r="B363" i="2"/>
  <c r="C363" i="2"/>
  <c r="B364" i="2"/>
  <c r="C364" i="2"/>
  <c r="B365" i="2"/>
  <c r="C365" i="2"/>
  <c r="B366" i="2"/>
  <c r="C366" i="2"/>
  <c r="B367" i="2"/>
  <c r="C367" i="2"/>
  <c r="B368" i="2"/>
  <c r="C368" i="2"/>
  <c r="B369" i="2"/>
  <c r="C369" i="2"/>
  <c r="B335" i="2"/>
  <c r="C335" i="2"/>
  <c r="B336" i="2"/>
  <c r="C336" i="2"/>
  <c r="B337" i="2"/>
  <c r="C337" i="2"/>
  <c r="B338" i="2"/>
  <c r="C338" i="2"/>
  <c r="B339" i="2"/>
  <c r="C339" i="2"/>
  <c r="B340" i="2"/>
  <c r="C340" i="2"/>
  <c r="B341" i="2"/>
  <c r="C341" i="2"/>
  <c r="B342" i="2"/>
  <c r="C342" i="2"/>
  <c r="B343" i="2"/>
  <c r="C343" i="2"/>
  <c r="B344" i="2"/>
  <c r="C344" i="2"/>
  <c r="B345" i="2"/>
  <c r="C345" i="2"/>
  <c r="B334" i="2"/>
  <c r="C334" i="2"/>
  <c r="B299" i="2"/>
  <c r="C299" i="2"/>
  <c r="B300" i="2"/>
  <c r="C300" i="2"/>
  <c r="B301" i="2"/>
  <c r="C301" i="2"/>
  <c r="B302" i="2"/>
  <c r="C302" i="2"/>
  <c r="B303" i="2"/>
  <c r="C303" i="2"/>
  <c r="B304" i="2"/>
  <c r="C304" i="2"/>
  <c r="B305" i="2"/>
  <c r="C305" i="2"/>
  <c r="B306" i="2"/>
  <c r="C306" i="2"/>
  <c r="B307" i="2"/>
  <c r="C307" i="2"/>
  <c r="B308" i="2"/>
  <c r="C308" i="2"/>
  <c r="B309" i="2"/>
  <c r="C309" i="2"/>
  <c r="B310" i="2"/>
  <c r="C310" i="2"/>
  <c r="B311" i="2"/>
  <c r="C311" i="2"/>
  <c r="B312" i="2"/>
  <c r="C312" i="2"/>
  <c r="B313" i="2"/>
  <c r="C313" i="2"/>
  <c r="B314" i="2"/>
  <c r="C314" i="2"/>
  <c r="B315" i="2"/>
  <c r="C315" i="2"/>
  <c r="B316" i="2"/>
  <c r="C316" i="2"/>
  <c r="B317" i="2"/>
  <c r="C317" i="2"/>
  <c r="B318" i="2"/>
  <c r="C318" i="2"/>
  <c r="B319" i="2"/>
  <c r="C319" i="2"/>
  <c r="B320" i="2"/>
  <c r="C320" i="2"/>
  <c r="B321" i="2"/>
  <c r="C321" i="2"/>
  <c r="B322" i="2"/>
  <c r="C322" i="2"/>
  <c r="B323" i="2"/>
  <c r="C323" i="2"/>
  <c r="B324" i="2"/>
  <c r="C324" i="2"/>
  <c r="B325" i="2"/>
  <c r="C325" i="2"/>
  <c r="B326" i="2"/>
  <c r="C326" i="2"/>
  <c r="B327" i="2"/>
  <c r="C327" i="2"/>
  <c r="B328" i="2"/>
  <c r="C328" i="2"/>
  <c r="B329" i="2"/>
  <c r="C329" i="2"/>
  <c r="B330" i="2"/>
  <c r="C330" i="2"/>
  <c r="B331" i="2"/>
  <c r="C331" i="2"/>
  <c r="B332" i="2"/>
  <c r="C332" i="2"/>
  <c r="B333" i="2"/>
  <c r="C333" i="2"/>
  <c r="B294" i="2"/>
  <c r="C294" i="2"/>
  <c r="B295" i="2"/>
  <c r="C295" i="2"/>
  <c r="B296" i="2"/>
  <c r="C296" i="2"/>
  <c r="B297" i="2"/>
  <c r="C297" i="2"/>
  <c r="B298" i="2"/>
  <c r="C298" i="2"/>
  <c r="B293" i="2"/>
  <c r="C293" i="2"/>
  <c r="C292" i="2"/>
  <c r="B29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 i="2"/>
  <c r="O3" i="8"/>
  <c r="O4" i="8"/>
  <c r="O5" i="8"/>
  <c r="O6" i="8"/>
  <c r="O7" i="8"/>
  <c r="O8" i="8"/>
  <c r="O9" i="8"/>
  <c r="O10" i="8"/>
  <c r="O11" i="8"/>
  <c r="O12" i="8"/>
  <c r="O13" i="8"/>
  <c r="O14" i="8"/>
  <c r="O15" i="8"/>
  <c r="O2" i="8"/>
  <c r="M3" i="8"/>
  <c r="M4" i="8"/>
  <c r="M5" i="8"/>
  <c r="M6" i="8"/>
  <c r="M7" i="8"/>
  <c r="M8" i="8"/>
  <c r="M9" i="8"/>
  <c r="M10" i="8"/>
  <c r="M11" i="8"/>
  <c r="M12" i="8"/>
  <c r="M13" i="8"/>
  <c r="M14" i="8"/>
  <c r="M15" i="8"/>
  <c r="M2" i="8"/>
  <c r="H2" i="8"/>
  <c r="K16" i="8"/>
  <c r="K3" i="8"/>
  <c r="K4" i="8"/>
  <c r="K5" i="8"/>
  <c r="K6" i="8"/>
  <c r="K7" i="8"/>
  <c r="K8" i="8"/>
  <c r="K9" i="8"/>
  <c r="K10" i="8"/>
  <c r="K11" i="8"/>
  <c r="K12" i="8"/>
  <c r="K13" i="8"/>
  <c r="K14" i="8"/>
  <c r="K15" i="8"/>
  <c r="K2" i="8"/>
  <c r="N16" i="8"/>
  <c r="N3" i="8"/>
  <c r="N4" i="8"/>
  <c r="N5" i="8"/>
  <c r="N6" i="8"/>
  <c r="N7" i="8"/>
  <c r="N8" i="8"/>
  <c r="N9" i="8"/>
  <c r="N10" i="8"/>
  <c r="N11" i="8"/>
  <c r="N12" i="8"/>
  <c r="N13" i="8"/>
  <c r="N14" i="8"/>
  <c r="N15" i="8"/>
  <c r="N2" i="8"/>
  <c r="L3" i="8"/>
  <c r="L4" i="8"/>
  <c r="L5" i="8"/>
  <c r="L6" i="8"/>
  <c r="L7" i="8"/>
  <c r="L8" i="8"/>
  <c r="L9" i="8"/>
  <c r="L10" i="8"/>
  <c r="L11" i="8"/>
  <c r="L12" i="8"/>
  <c r="L13" i="8"/>
  <c r="L14" i="8"/>
  <c r="L15" i="8"/>
  <c r="L2" i="8"/>
  <c r="J3" i="8"/>
  <c r="J4" i="8"/>
  <c r="J5" i="8"/>
  <c r="J6" i="8"/>
  <c r="J7" i="8"/>
  <c r="J8" i="8"/>
  <c r="J9" i="8"/>
  <c r="J10" i="8"/>
  <c r="J11" i="8"/>
  <c r="J12" i="8"/>
  <c r="J13" i="8"/>
  <c r="J14" i="8"/>
  <c r="J15" i="8"/>
  <c r="J2" i="8"/>
  <c r="I3" i="8"/>
  <c r="I4" i="8"/>
  <c r="I5" i="8"/>
  <c r="I6" i="8"/>
  <c r="I7" i="8"/>
  <c r="I8" i="8"/>
  <c r="I9" i="8"/>
  <c r="I10" i="8"/>
  <c r="I11" i="8"/>
  <c r="I12" i="8"/>
  <c r="I13" i="8"/>
  <c r="I14" i="8"/>
  <c r="I15" i="8"/>
  <c r="I2" i="8"/>
  <c r="H3" i="8"/>
  <c r="H4" i="8"/>
  <c r="H5" i="8"/>
  <c r="H6" i="8"/>
  <c r="H7" i="8"/>
  <c r="H8" i="8"/>
  <c r="H9" i="8"/>
  <c r="H10" i="8"/>
  <c r="H11" i="8"/>
  <c r="H12" i="8"/>
  <c r="H13" i="8"/>
  <c r="H14" i="8"/>
  <c r="H15" i="8"/>
  <c r="F3" i="8"/>
  <c r="F4" i="8"/>
  <c r="F5" i="8"/>
  <c r="F6" i="8"/>
  <c r="F7" i="8"/>
  <c r="F8" i="8"/>
  <c r="F10" i="8"/>
  <c r="F11" i="8"/>
  <c r="F12" i="8"/>
  <c r="F13" i="8"/>
  <c r="F14" i="8"/>
  <c r="F15" i="8"/>
  <c r="F2" i="8"/>
  <c r="C2" i="8"/>
  <c r="D2" i="8"/>
  <c r="C3" i="8"/>
  <c r="D3" i="8"/>
  <c r="C4" i="8"/>
  <c r="D4" i="8"/>
  <c r="C5" i="8"/>
  <c r="D5" i="8"/>
  <c r="C6" i="8"/>
  <c r="D6" i="8"/>
  <c r="C7" i="8"/>
  <c r="D7" i="8"/>
  <c r="C8" i="8"/>
  <c r="D8" i="8"/>
  <c r="C9" i="8"/>
  <c r="D9" i="8"/>
  <c r="C10" i="8"/>
  <c r="D10" i="8"/>
  <c r="C11" i="8"/>
  <c r="D11" i="8"/>
  <c r="C12" i="8"/>
  <c r="D12" i="8"/>
  <c r="C13" i="8"/>
  <c r="D13" i="8"/>
  <c r="C14" i="8"/>
  <c r="D14" i="8"/>
  <c r="C15" i="8"/>
  <c r="D15" i="8"/>
  <c r="M16" i="8" l="1"/>
  <c r="O16" i="8"/>
  <c r="G16" i="8"/>
  <c r="H16" i="8"/>
  <c r="L16" i="8"/>
  <c r="J16" i="8"/>
  <c r="F16" i="8"/>
  <c r="D16" i="8"/>
  <c r="E16" i="8"/>
  <c r="I16" i="8"/>
  <c r="C16" i="8"/>
  <c r="Q15" i="1" l="1"/>
  <c r="N15" i="1"/>
  <c r="R14" i="1"/>
  <c r="O14" i="1"/>
  <c r="L14" i="1"/>
  <c r="R13" i="1"/>
  <c r="O13" i="1"/>
  <c r="L13" i="1"/>
  <c r="R12" i="1"/>
  <c r="O12" i="1"/>
  <c r="L12" i="1"/>
  <c r="R11" i="1"/>
  <c r="O11" i="1"/>
  <c r="L11" i="1"/>
  <c r="R10" i="1"/>
  <c r="O10" i="1"/>
  <c r="L10" i="1"/>
  <c r="R9" i="1"/>
  <c r="O9" i="1"/>
  <c r="L9" i="1"/>
  <c r="R7" i="1"/>
  <c r="O7" i="1"/>
  <c r="L7" i="1"/>
  <c r="R6" i="1"/>
  <c r="O6" i="1"/>
  <c r="L6" i="1"/>
  <c r="R5" i="1"/>
  <c r="O5" i="1"/>
  <c r="L5" i="1"/>
  <c r="R4" i="1"/>
  <c r="O4" i="1"/>
  <c r="L4" i="1"/>
  <c r="R3" i="1"/>
  <c r="O3" i="1"/>
  <c r="L3" i="1"/>
  <c r="R2" i="1"/>
  <c r="O2" i="1"/>
  <c r="L2" i="1"/>
</calcChain>
</file>

<file path=xl/sharedStrings.xml><?xml version="1.0" encoding="utf-8"?>
<sst xmlns="http://schemas.openxmlformats.org/spreadsheetml/2006/main" count="3771" uniqueCount="1035">
  <si>
    <t>Participant</t>
  </si>
  <si>
    <t>Task</t>
  </si>
  <si>
    <t>UI Text</t>
  </si>
  <si>
    <t>User Action</t>
  </si>
  <si>
    <t>System Creates / Automates</t>
  </si>
  <si>
    <t>P01</t>
  </si>
  <si>
    <t>1A</t>
  </si>
  <si>
    <t>add/adjust/remove template, set delay</t>
  </si>
  <si>
    <t>Animation Modifier</t>
  </si>
  <si>
    <t># Shapes (start)</t>
  </si>
  <si>
    <t># Shapes (end)</t>
  </si>
  <si>
    <t># Encodings (start)</t>
  </si>
  <si>
    <t># Encodings (end)</t>
  </si>
  <si>
    <t>Visual Encodings</t>
  </si>
  <si>
    <t>Shape Type</t>
  </si>
  <si>
    <t>Chart Type</t>
  </si>
  <si>
    <t>Data Bindings</t>
  </si>
  <si>
    <t>Procedural Count</t>
  </si>
  <si>
    <t>Procedural %</t>
  </si>
  <si>
    <t>Procedural Participants</t>
  </si>
  <si>
    <t>Keyframe Count</t>
  </si>
  <si>
    <t>Keyframe %</t>
  </si>
  <si>
    <t>Keyframe Participants</t>
  </si>
  <si>
    <t>Presets &amp; Templates Count</t>
  </si>
  <si>
    <t>Presets &amp; Templates %</t>
  </si>
  <si>
    <t>Presets &amp; Templates Participants</t>
  </si>
  <si>
    <t>Related Tools List</t>
  </si>
  <si>
    <t>Ordering / Reconfiguring</t>
  </si>
  <si>
    <t>Visual</t>
  </si>
  <si>
    <t>Temporal Component</t>
  </si>
  <si>
    <t>Data Component</t>
  </si>
  <si>
    <t>Visual Attributes</t>
  </si>
  <si>
    <t>Concept</t>
  </si>
  <si>
    <t>Experience</t>
  </si>
  <si>
    <t>delay function</t>
  </si>
  <si>
    <t>timeline showing layers</t>
  </si>
  <si>
    <t>screens/frames, label marks the same</t>
  </si>
  <si>
    <t>add/adjust/remove keyframe</t>
  </si>
  <si>
    <t>link marks, interpolate</t>
  </si>
  <si>
    <t>apply template effect to transition</t>
  </si>
  <si>
    <t>2A</t>
  </si>
  <si>
    <t>have different highlighted states, system figures it out</t>
  </si>
  <si>
    <t>add/adjust/remove keyframe, create filter/highlight</t>
  </si>
  <si>
    <t>interpolate</t>
  </si>
  <si>
    <t>build in picker for highlighting data</t>
  </si>
  <si>
    <t>create filter/highlight</t>
  </si>
  <si>
    <t>link marks</t>
  </si>
  <si>
    <t>table for each data state</t>
  </si>
  <si>
    <t>filter/highlight options</t>
  </si>
  <si>
    <t>drag and drop, sorting cards</t>
  </si>
  <si>
    <t>PDF viewer page drag and drop</t>
  </si>
  <si>
    <t>3A</t>
  </si>
  <si>
    <t>marks</t>
  </si>
  <si>
    <t>delay</t>
  </si>
  <si>
    <t>y-position</t>
  </si>
  <si>
    <t>presets &amp; templates</t>
  </si>
  <si>
    <t>create delay based on visual attribute</t>
  </si>
  <si>
    <t>set delay</t>
  </si>
  <si>
    <t>list the shapes out by visual properties</t>
  </si>
  <si>
    <t>sort by data attribute</t>
  </si>
  <si>
    <t>timeline - view mark linkage between keyframes</t>
  </si>
  <si>
    <t>view link</t>
  </si>
  <si>
    <t>x-position (shape), y-position (shape), fill</t>
  </si>
  <si>
    <t>Rectangle</t>
  </si>
  <si>
    <t>heat map</t>
  </si>
  <si>
    <t>drop down menu to define delay by data attribute; timeline view shows where shapes would be timed</t>
  </si>
  <si>
    <t>data case</t>
  </si>
  <si>
    <t>4A</t>
  </si>
  <si>
    <t>timing tree, list of object timing, set delay based on relational timing</t>
  </si>
  <si>
    <t>set delay, add/adjust/remove keyframe, add/adjust/remove template</t>
  </si>
  <si>
    <t>delay function, duration function</t>
  </si>
  <si>
    <t>5A</t>
  </si>
  <si>
    <t>slides/storyboards for each selection of data</t>
  </si>
  <si>
    <t>change bound data</t>
  </si>
  <si>
    <t>view frames as PDF page viewer or as slides</t>
  </si>
  <si>
    <t>add/adjust/remove template, create filter/highlight</t>
  </si>
  <si>
    <t>change bound data, filter/highlight options</t>
  </si>
  <si>
    <t>organize/sort the frames in a list, dropdown to delay by data, ability to add effect</t>
  </si>
  <si>
    <t>add/adjust/remove keyframe, create filter/higlight, set delay</t>
  </si>
  <si>
    <t>change bound data, filter/highlight options, delay function</t>
  </si>
  <si>
    <t>6A</t>
  </si>
  <si>
    <t>link marks together across keyframes</t>
  </si>
  <si>
    <t>link marks together across keyframes using a data table</t>
  </si>
  <si>
    <t>view link, view data</t>
  </si>
  <si>
    <t>link marks, change bound data</t>
  </si>
  <si>
    <t>link marks by selecting on canvas or by data table</t>
  </si>
  <si>
    <t>select, view link</t>
  </si>
  <si>
    <t>P02</t>
  </si>
  <si>
    <t>1B</t>
  </si>
  <si>
    <t>mark out specific points and specify y location to create a keyframe</t>
  </si>
  <si>
    <t>marks, frames</t>
  </si>
  <si>
    <t>keyframe</t>
  </si>
  <si>
    <t>InVision Studio - multiple screens, create transition inbetween and system interpolates for you</t>
  </si>
  <si>
    <t>add/adjust/remove keyframe, change visual attribute</t>
  </si>
  <si>
    <t>frames</t>
  </si>
  <si>
    <t>moving versus replacing to create object constancy</t>
  </si>
  <si>
    <t>move anchor points to specific time point as keyframe</t>
  </si>
  <si>
    <t>highlight based on data</t>
  </si>
  <si>
    <t>data selection</t>
  </si>
  <si>
    <t>P05, P11</t>
  </si>
  <si>
    <t>sorting cards</t>
  </si>
  <si>
    <t>drag and drop</t>
  </si>
  <si>
    <t xml:space="preserve">P01, P03, P05, P07, P11, P13, </t>
  </si>
  <si>
    <t>keyframe, presets &amp; templates</t>
  </si>
  <si>
    <t>Adobe Acrobat PDF</t>
  </si>
  <si>
    <t xml:space="preserve">P01, P03, P09, </t>
  </si>
  <si>
    <t xml:space="preserve">InVision (2), Keynote (2), Adobe After Effects (4), Microsoft PowerPoint (2), Adobe Illustrator (2), d3.js (3), Principle (1), Processing (1), iMovie (1), Key Shots (1), Haiku (1), </t>
  </si>
  <si>
    <t>data cases</t>
  </si>
  <si>
    <t>InVision Studio</t>
  </si>
  <si>
    <t>Filtering / Highlighting</t>
  </si>
  <si>
    <t>x-position (shape), y-position (shape), fill, opacity</t>
  </si>
  <si>
    <t>size</t>
  </si>
  <si>
    <t>Mario Mushroom effect - if they didn't level up they move first?</t>
  </si>
  <si>
    <t>The interface would ideally be separate. With After Effects some of those keyframes get really close together and its hard to select one or the other.</t>
  </si>
  <si>
    <t>P01, P03, P05, P09, P07, P13</t>
  </si>
  <si>
    <t xml:space="preserve">InVision (1), Tableau (1), Adobe Illustrator (1), Adobe Photoshop (1), iMovie (1), Keynote (1), Microsoft Outlook (1), Adobe After Effects (1), </t>
  </si>
  <si>
    <t>x-position (shape), y-position (shape), fill, size</t>
  </si>
  <si>
    <t>2B</t>
  </si>
  <si>
    <t>change bound data by attribute, adjust duration by rule</t>
  </si>
  <si>
    <t>add/adjust/remove procedure, set duration</t>
  </si>
  <si>
    <t>adjust duration by rule</t>
  </si>
  <si>
    <t>Has to be something that tells me incremental jump eqauls this. Or interface should let me drag, almost from a timeline stand point, so supposing my x-axis is there on the animator - I want to be able to set the duration as constant or like A. And then dictate some delay (lag) time.</t>
  </si>
  <si>
    <t>add/adjust/remove procedure, add/adjust/remove keyframes, set delay, set duration</t>
  </si>
  <si>
    <t>3B</t>
  </si>
  <si>
    <t>bind the y-bound data to time. timeline interface - shows staggered timing as layers</t>
  </si>
  <si>
    <t>add/adjust/remove procedure, set delay</t>
  </si>
  <si>
    <t>repeat for marks</t>
  </si>
  <si>
    <t>Ellipse</t>
  </si>
  <si>
    <t>Select chucks of data, set the visual properties (y-position and opacity) for the resulting marks at a time of 0. Selection becomes a group.</t>
  </si>
  <si>
    <t>scatterplot, bubble chart</t>
  </si>
  <si>
    <t>Dropdown provides more info about the data. Select chunks of data and specify the data-driven timing (delay) to happen.</t>
  </si>
  <si>
    <t>Dropdown to specify common timing functions such as cascade, all at once (the default), or set intervals between data. Also create an interval (or padding) between the cascadings.</t>
  </si>
  <si>
    <t>set delay, set duration</t>
  </si>
  <si>
    <t>sort by data attribute, delay function, duration function</t>
  </si>
  <si>
    <t>4B</t>
  </si>
  <si>
    <t>Direct selection of marks on the canvas. See staggering effect of marks in the timeline. Set keyframes on the timeline. Interface to create a conditional statement for binding the transition to a user event.</t>
  </si>
  <si>
    <t>select, add/adjust/remove keyframe, view link, set delay</t>
  </si>
  <si>
    <t>Don't use InVision Studio timeline that much. I let the system do it for me.</t>
  </si>
  <si>
    <t>link marks, delay function</t>
  </si>
  <si>
    <t>Select all marks, see visualization of timing on the page - would show staggering effect.</t>
  </si>
  <si>
    <t>select, set delay, add/adjust/remove procedure</t>
  </si>
  <si>
    <t>delay function, sort by data attribute</t>
  </si>
  <si>
    <t xml:space="preserve">P05, P09, P11, </t>
  </si>
  <si>
    <t>Direct selection of marks on canvas to test our changes to timing function? (Move around visual element?)</t>
  </si>
  <si>
    <t>select</t>
  </si>
  <si>
    <t xml:space="preserve">P01, P03, P07, P11, P13, </t>
  </si>
  <si>
    <t>5B</t>
  </si>
  <si>
    <t>Select entire frame - select set of bars A, and physically transform where they are at different keyframes to get translation and rotation. Be able to show individual animation paths.</t>
  </si>
  <si>
    <t>select, change visual attribute, preview animation</t>
  </si>
  <si>
    <t>create staggered procedural condition for delay</t>
  </si>
  <si>
    <t>set delay, add/adjust/remove procedure</t>
  </si>
  <si>
    <t xml:space="preserve">P01, P03, P07, P09, </t>
  </si>
  <si>
    <t>data attributes</t>
  </si>
  <si>
    <t>Select marks and create timing groups based on selections. Create delays / start times of animations for different groups. Or have groups start at same time / undergo same transformation.</t>
  </si>
  <si>
    <t xml:space="preserve">InVision (1), Adobe Premiere Pro (2), Adobe After Effects (4), Unity (1), Autodesk Maya (1), Tableau (1), Keynote (2), Microsoft Excel (1), </t>
  </si>
  <si>
    <t>select, add/adjust/remove procedure, set delay, change visual attribute</t>
  </si>
  <si>
    <t>group by data attribute, repeat for marks</t>
  </si>
  <si>
    <t>6B</t>
  </si>
  <si>
    <t>Adobe After Effects; Adobe Premiere Pro; view layers on the timeline</t>
  </si>
  <si>
    <t>Create animation path from decision tree at different points along the graphic. Each tree would become a path.</t>
  </si>
  <si>
    <t>add/adjust/remove procedure, change visual attribute</t>
  </si>
  <si>
    <t>Draw animation path for different segments of decision tree.</t>
  </si>
  <si>
    <t>repeat for marks, interpolate</t>
  </si>
  <si>
    <t>Text, Line/Rectangle, Circle</t>
  </si>
  <si>
    <t>Draw animation path for start and end conditions, created based on boolean values.</t>
  </si>
  <si>
    <t>annotation</t>
  </si>
  <si>
    <t>none</t>
  </si>
  <si>
    <t>P03</t>
  </si>
  <si>
    <t>frames, marks</t>
  </si>
  <si>
    <t>delay, duration</t>
  </si>
  <si>
    <t>Google Slides</t>
  </si>
  <si>
    <t>P01,</t>
  </si>
  <si>
    <t>input box for changing encoding</t>
  </si>
  <si>
    <t>add/adjust/remove keyframes, add/change/remove encoding</t>
  </si>
  <si>
    <t xml:space="preserve">P01, P03, P05, P07, P09, P11, P13, </t>
  </si>
  <si>
    <t>interpolate, link marks</t>
  </si>
  <si>
    <t>Google Slides (1), Keynote (4), Microsoft PowerPoint (1), Adobe Photoshop (1), Key Shot (1)</t>
  </si>
  <si>
    <t>input box for changing visual channels between frames</t>
  </si>
  <si>
    <t>add/adjust/remove keyframes</t>
  </si>
  <si>
    <t>visual encoding</t>
  </si>
  <si>
    <t>order transition effects</t>
  </si>
  <si>
    <t>x-position (anchor), y-position (anchor), stroke</t>
  </si>
  <si>
    <t>view marks that interpolate between frames</t>
  </si>
  <si>
    <t>data transform, data cases</t>
  </si>
  <si>
    <t>Path (open)</t>
  </si>
  <si>
    <t>line chart (stepped)</t>
  </si>
  <si>
    <t>nested</t>
  </si>
  <si>
    <t>view isolated preview</t>
  </si>
  <si>
    <t>P03, P05, P09</t>
  </si>
  <si>
    <t>pick data attribute or visual channel to distribute, order delay</t>
  </si>
  <si>
    <t>give visual property/state to highlighted/un-highlighted marks by changing visual channels</t>
  </si>
  <si>
    <t xml:space="preserve">P01, P05, P07, P11, P13, </t>
  </si>
  <si>
    <t>create filter/highlight, change visual attribute</t>
  </si>
  <si>
    <t>repeat for marks, filter/highlight options</t>
  </si>
  <si>
    <t>data transform</t>
  </si>
  <si>
    <t>Adobe Acrobat PDF - page viewer interface; Google Slides</t>
  </si>
  <si>
    <t>change visual attributes and link marks</t>
  </si>
  <si>
    <t>small window preview like in Keynote or iMovie</t>
  </si>
  <si>
    <t>preview animation</t>
  </si>
  <si>
    <t>P01, P03, P09, P11,</t>
  </si>
  <si>
    <t>Google Slides (1), Adobe Acrobat (1), Keynote (3), Tableau (1), Adobe After Effects (2), Microsoft Powerpoint (1), iMovie (1), d3.js (1),</t>
  </si>
  <si>
    <t>timeline interface, add keyframes to change all marks visual attributes and encodings</t>
  </si>
  <si>
    <t>add/adjust/remove keyframe, add/change/remove encoding, change visual attribute</t>
  </si>
  <si>
    <t>interpolate, visual encoding, repeat for marks</t>
  </si>
  <si>
    <t>group marks</t>
  </si>
  <si>
    <t>add/remove layer/group</t>
  </si>
  <si>
    <t>group by data attribute</t>
  </si>
  <si>
    <t>another view to display delay groups - instead of showing the normal keyframe; delay mode</t>
  </si>
  <si>
    <t>set delay, set easing</t>
  </si>
  <si>
    <t>view a properties menu, you're adjusting a lot - one place to see it all</t>
  </si>
  <si>
    <t>change visual attributes</t>
  </si>
  <si>
    <t>Adobe Acrobat PDF - page viewer interface</t>
  </si>
  <si>
    <t>select marks on canvas</t>
  </si>
  <si>
    <t>assign order for transitions</t>
  </si>
  <si>
    <t>P03, P05, P09,</t>
  </si>
  <si>
    <t>timing tree/list - ability to order delay</t>
  </si>
  <si>
    <t xml:space="preserve">InVision (1), Adobe Xd (1), Microsoft Excel (1), Keynote (4), Principle (1), Adobe After Effects (1), Key Shots (1), </t>
  </si>
  <si>
    <t>Spreadsheet tabbed based on data transform bound to marks</t>
  </si>
  <si>
    <t>view data, set delay</t>
  </si>
  <si>
    <t>make the chart fit to canvas</t>
  </si>
  <si>
    <t>add/change/remove encoding</t>
  </si>
  <si>
    <t>InVision, Adobe Xd</t>
  </si>
  <si>
    <t>create different slides for data attribute options</t>
  </si>
  <si>
    <t>add/change/remove template, add/change/remove procedure</t>
  </si>
  <si>
    <t>filter/highlight options, change bound data</t>
  </si>
  <si>
    <t>add/adjust/remove templates</t>
  </si>
  <si>
    <t>add/adjust/remove procedure</t>
  </si>
  <si>
    <t>add/adjust/remove keyframe, change visual attribute, add/change/remove encoding</t>
  </si>
  <si>
    <t>visual encoding, repeat for marks</t>
  </si>
  <si>
    <t>add/adjust/remove template</t>
  </si>
  <si>
    <t>set visual attributes, repeat for marks</t>
  </si>
  <si>
    <t>x-position (anchor), y-position (anchor)</t>
  </si>
  <si>
    <t>line chart</t>
  </si>
  <si>
    <t>layer view to see when the marks have appeared or disappeared</t>
  </si>
  <si>
    <t>view links</t>
  </si>
  <si>
    <t>data cases, data transform</t>
  </si>
  <si>
    <t>P04</t>
  </si>
  <si>
    <t>change bound data, visual encoding</t>
  </si>
  <si>
    <t>Microsoft Excel</t>
  </si>
  <si>
    <t>editable spreadsheet to change bound data</t>
  </si>
  <si>
    <t>change data transform</t>
  </si>
  <si>
    <t>P04,</t>
  </si>
  <si>
    <t xml:space="preserve">P02, P04, P06, P08, P12, </t>
  </si>
  <si>
    <t>change camera/viewport attribute</t>
  </si>
  <si>
    <t>opacity</t>
  </si>
  <si>
    <t>create play or pause button</t>
  </si>
  <si>
    <t>timeline - state keyframes for camera</t>
  </si>
  <si>
    <t>P10, P14,</t>
  </si>
  <si>
    <t>add/adjust/remove keyframes, change camera/viewport attribute</t>
  </si>
  <si>
    <t xml:space="preserve">Adobe After Effects (4), Tableau (2), Framer (1), Principle (2), InVision (1), Keynote (2), d3.js (1), Google Data Studio (1), Microsoft PowerPoint (2), iMovie (1), </t>
  </si>
  <si>
    <t>create procedural groups based on data attribute</t>
  </si>
  <si>
    <t xml:space="preserve">P02, P04, P06, P08, P14, </t>
  </si>
  <si>
    <t>groups, marks</t>
  </si>
  <si>
    <t xml:space="preserve">P02, P04, P08, P12, </t>
  </si>
  <si>
    <t>press button to go</t>
  </si>
  <si>
    <t>add/adjust/remove keyframe, add/adjust/remove procedure</t>
  </si>
  <si>
    <t xml:space="preserve">P06, P10, </t>
  </si>
  <si>
    <t xml:space="preserve">Adobe After Effects (2), iMovie (1), Scratch (1), </t>
  </si>
  <si>
    <t>data table, connectors and nodes</t>
  </si>
  <si>
    <t>add/change/remove encoding, add/adjust/remove procedure</t>
  </si>
  <si>
    <t>communicate design to others on team</t>
  </si>
  <si>
    <t xml:space="preserve">two separate areas of interface: mockup visualizations and create animations </t>
  </si>
  <si>
    <t>univariate chart</t>
  </si>
  <si>
    <t>P02, P04, P12, P14,</t>
  </si>
  <si>
    <t>two areas of workspace, one that creates visualization options, the other allows for creating animation</t>
  </si>
  <si>
    <t>visual encodings, design ideas</t>
  </si>
  <si>
    <t xml:space="preserve">P04, P06, P08, P10, P12, P14, </t>
  </si>
  <si>
    <t>generate static visualizations, storyboard interface to arrange and layout crucial points</t>
  </si>
  <si>
    <t>add/adjust/remove keyframe, preview animation</t>
  </si>
  <si>
    <t xml:space="preserve">P02, P06, P10, </t>
  </si>
  <si>
    <t>anchor points, marks</t>
  </si>
  <si>
    <t xml:space="preserve">iMovie (1), Touch Designer (1), Adobe After Effects (3), Microsoft Excel (1), Keynote (2), Microsoft PowerPoint (1), Principle (1), </t>
  </si>
  <si>
    <t>duration</t>
  </si>
  <si>
    <t>view animation sequence, system creates transition</t>
  </si>
  <si>
    <t>y-position (anchor)</t>
  </si>
  <si>
    <t>x-position (shape), y-position (shape), fill, shape</t>
  </si>
  <si>
    <t>Rectangle, Ellipse</t>
  </si>
  <si>
    <t>univariate chart, scatterplot</t>
  </si>
  <si>
    <t>After Effects, creating keyframes in timeline</t>
  </si>
  <si>
    <t>import txt file, delay node to connect to data file to indicate delay distribution</t>
  </si>
  <si>
    <t xml:space="preserve">P02, P04, P06, P12, P14, </t>
  </si>
  <si>
    <t>specify control of animation</t>
  </si>
  <si>
    <t>create keyframe, specify control of animation</t>
  </si>
  <si>
    <t xml:space="preserve">P02, P04, P06, P08, P10, P12, P14, </t>
  </si>
  <si>
    <t>P12, P14</t>
  </si>
  <si>
    <t>switch to change from procedural to keyframe layout - based on time or mark position, node/connector interface</t>
  </si>
  <si>
    <t xml:space="preserve">Adobe After Effects (2), Adobe Illustrator (1), Principle (1), Tableau (1), Microsoft Excel (1), </t>
  </si>
  <si>
    <t>P05</t>
  </si>
  <si>
    <t>After Effects, difference between moving graphic and replacing graphic</t>
  </si>
  <si>
    <t>drag data properties into visual channels</t>
  </si>
  <si>
    <t>add/remove keyframe, add/change/remove encoding</t>
  </si>
  <si>
    <t>drag data properties to visual channels to create keyframe</t>
  </si>
  <si>
    <t>click on arrow transform - brings up modal for creating textual delay function</t>
  </si>
  <si>
    <t>duration, delay, time point</t>
  </si>
  <si>
    <t>P02, P04, P06, P08, P10,</t>
  </si>
  <si>
    <t>select filter button - specify filter from options</t>
  </si>
  <si>
    <t>create filter</t>
  </si>
  <si>
    <t xml:space="preserve">P12, P14, </t>
  </si>
  <si>
    <t xml:space="preserve">Adobe Illustrator (2), InVision (1), Principle (1), Keynote (1), Microsoft PowerPoint (2), </t>
  </si>
  <si>
    <t>After Effeects, working with vectors</t>
  </si>
  <si>
    <t>choose filter animation from menu of options</t>
  </si>
  <si>
    <t>Simulation</t>
  </si>
  <si>
    <t>choose filter options e.g. "all that go" or "all that match"</t>
  </si>
  <si>
    <t>simulation, circle packing</t>
  </si>
  <si>
    <t>marks, anchor points, image</t>
  </si>
  <si>
    <t>P04, P06, P08</t>
  </si>
  <si>
    <t>Blender (1), Unity (1), Adobe After Effects (2)</t>
  </si>
  <si>
    <t>set opacity for filter effect</t>
  </si>
  <si>
    <t>overlay an image</t>
  </si>
  <si>
    <t>change visual property</t>
  </si>
  <si>
    <t>After Effects, need to verify that the data is accurate</t>
  </si>
  <si>
    <t>node-link widgets - drag in transformations, link with connectors</t>
  </si>
  <si>
    <t>node-link widgets - connect visual channel to delay node</t>
  </si>
  <si>
    <t>duration, time point</t>
  </si>
  <si>
    <t>node-link widgets - create transition within y-position node, trigger on scroll node</t>
  </si>
  <si>
    <t>And this is the draw back of After Effects, I think it does these things well, but the keyframes tend to overlap in the timeline.</t>
  </si>
  <si>
    <t>drag and drop elements into scene</t>
  </si>
  <si>
    <t>add annotations</t>
  </si>
  <si>
    <t>drag and drop elements into scene at different times</t>
  </si>
  <si>
    <t>create keyframe</t>
  </si>
  <si>
    <t>create two states based on positions and visibility of annotations</t>
  </si>
  <si>
    <t>anchor points, marks, axis</t>
  </si>
  <si>
    <t>data attributes, data cases, data transform</t>
  </si>
  <si>
    <t>lasso select marks</t>
  </si>
  <si>
    <t>procedural</t>
  </si>
  <si>
    <t>lasso select</t>
  </si>
  <si>
    <t>add/remove keyframe</t>
  </si>
  <si>
    <t>associate higher value with higher delay and lower data value with lower delay</t>
  </si>
  <si>
    <t>setting two states of the actual chart, get rid of the data temporarily and replace it with the averaged data</t>
  </si>
  <si>
    <t>link marks, visual encoding</t>
  </si>
  <si>
    <t>set keyframes for data transform and visual attributes on a timeline interface</t>
  </si>
  <si>
    <t>add properties to marks on timeline such as delay - calculate by year with formula</t>
  </si>
  <si>
    <t>P06</t>
  </si>
  <si>
    <t>select marks and set encodings</t>
  </si>
  <si>
    <t>select marks and view data / visual attributes</t>
  </si>
  <si>
    <t>select, view data, view properties</t>
  </si>
  <si>
    <t>build in the steps, setup the duration and select objects to work with</t>
  </si>
  <si>
    <t>add more pause time between each transition</t>
  </si>
  <si>
    <t>create trace mark to show previous year</t>
  </si>
  <si>
    <t>create mark, add/change/remove encoding, set delay</t>
  </si>
  <si>
    <t>don't setup every year manually</t>
  </si>
  <si>
    <t>create trace animation</t>
  </si>
  <si>
    <t>adjust parameters in a template to bind data</t>
  </si>
  <si>
    <t>visual encoding, interpolate</t>
  </si>
  <si>
    <t>create keyframes working with one marks and then gets applied out</t>
  </si>
  <si>
    <t>link marks, visual encoding, interpolate</t>
  </si>
  <si>
    <t>apply same properties of keyframe to other marks</t>
  </si>
  <si>
    <t>axis</t>
  </si>
  <si>
    <t>duration, delay</t>
  </si>
  <si>
    <t>x-position, fill color</t>
  </si>
  <si>
    <t>view animation for one and many marks</t>
  </si>
  <si>
    <t>procedural, keyframe</t>
  </si>
  <si>
    <t>apply same properties for one mark to all</t>
  </si>
  <si>
    <t>set visual attributes to create keyframe</t>
  </si>
  <si>
    <t>change visual attribute, add/remove keyframe</t>
  </si>
  <si>
    <t>create State A and State B for the two charts</t>
  </si>
  <si>
    <t>change visual attribute,  add/change/remove encoding</t>
  </si>
  <si>
    <t>during animation change opacity</t>
  </si>
  <si>
    <t>y-position, opacity</t>
  </si>
  <si>
    <t>set the starting and ending visual attributes and apply to all</t>
  </si>
  <si>
    <t>change visual attribute, set delay</t>
  </si>
  <si>
    <t>apply the rule to one mark and gets applied to all</t>
  </si>
  <si>
    <t>create different steps for the parts of the decision tree</t>
  </si>
  <si>
    <t>view one mark's animation</t>
  </si>
  <si>
    <t>create the layout for the final chart</t>
  </si>
  <si>
    <t>change visual attribute</t>
  </si>
  <si>
    <t>apply the same procedural rules to all marks</t>
  </si>
  <si>
    <t>P07</t>
  </si>
  <si>
    <t>define the trace of movement for each mark, create keyframe based on visual attribrutes</t>
  </si>
  <si>
    <t>add/remove keyframe, set duration</t>
  </si>
  <si>
    <t>create keyframe based on visual encoding, create keyframe with any visual encoding</t>
  </si>
  <si>
    <t>marks, groups</t>
  </si>
  <si>
    <t>data cases, data attributes</t>
  </si>
  <si>
    <t>create a class and have many objects of that class</t>
  </si>
  <si>
    <t>use the class structure to create keyframes, use input forms to specify at this one time point the y-position is bound to a data attribute. at the end time its bound to another data attribute</t>
  </si>
  <si>
    <t>inpute boxes for template parameters, set 2 values for opacity for start end, and the duration in seconds</t>
  </si>
  <si>
    <t>filter/highlight options, repeat for marks</t>
  </si>
  <si>
    <t>define start and end points for y-position, software automatically changes position based on encoding</t>
  </si>
  <si>
    <t>input box - select visual attribute to distribute delay by</t>
  </si>
  <si>
    <t>choose animation effect - make circle grow from large to small, and then have line grow in this direction</t>
  </si>
  <si>
    <t>set visual attributes, interpolate</t>
  </si>
  <si>
    <t>choose fade in animation for text</t>
  </si>
  <si>
    <t>define start and end states</t>
  </si>
  <si>
    <t>add/remove/keyframe</t>
  </si>
  <si>
    <t>iMovie</t>
  </si>
  <si>
    <t>define the start position and end position</t>
  </si>
  <si>
    <t>add/remove keyframe, set delay</t>
  </si>
  <si>
    <t>link marks by data</t>
  </si>
  <si>
    <t>link marks by data, only one becomes the pink line, the rest fade out</t>
  </si>
  <si>
    <t>P08</t>
  </si>
  <si>
    <t>create keyframes for anchor points positions</t>
  </si>
  <si>
    <t>add/remove keyframe, change visual attribute</t>
  </si>
  <si>
    <t>create keyframes by moving the y-position of the anchor points at different time points</t>
  </si>
  <si>
    <t>create a mask, and animate the mask for the path across keyframes</t>
  </si>
  <si>
    <t>masking</t>
  </si>
  <si>
    <t>create two kefyrames and have the system link togehter by the data, create encoding based on trend and relative trend</t>
  </si>
  <si>
    <t>add/remove keyframe, add/change/remove/encoding, preview animation</t>
  </si>
  <si>
    <t>create a layer/composition for the line and another for the x-axis, set x-positions</t>
  </si>
  <si>
    <t>add/remove layer/group, change visual attribute</t>
  </si>
  <si>
    <t>import the data and then create rules for how it is bound to y-position of anchor points</t>
  </si>
  <si>
    <t>visual encoding, link marks</t>
  </si>
  <si>
    <t>create keyframe for camera - slide to the left by changing visual attribtues</t>
  </si>
  <si>
    <t>set delay and duration for when the animation updates based on new data</t>
  </si>
  <si>
    <t>marks, groups, frames</t>
  </si>
  <si>
    <t>animate for every year, change data for each</t>
  </si>
  <si>
    <t>group, sort or filter marks by data attributes</t>
  </si>
  <si>
    <t>group by data attribute, sort by data attribute, repeat for marks</t>
  </si>
  <si>
    <t>shape type</t>
  </si>
  <si>
    <t>keyframe, procedural</t>
  </si>
  <si>
    <t>too many layers - sort the data first in groups - view on timeline as different blocks of data</t>
  </si>
  <si>
    <t>add/remove layer/group, preview animation</t>
  </si>
  <si>
    <t>Adobe Illustrator, directly select on the canvas. Be able to select certain parts of the visualization. After Effects - be able to interpolate shape metamorphisis.</t>
  </si>
  <si>
    <t>create a keyframe by changing the x-scale (width) of the rectangles to get them to become dots</t>
  </si>
  <si>
    <t>create a pause inbetween movements</t>
  </si>
  <si>
    <t>group marks together by their starting time, be able to adjust delay and duration of groups on timeline</t>
  </si>
  <si>
    <t>rotate the complete group or composition</t>
  </si>
  <si>
    <t>overlap of transitions for each layer and group</t>
  </si>
  <si>
    <t>delay between animations of each group</t>
  </si>
  <si>
    <t>create group/composition based on mark data attributes</t>
  </si>
  <si>
    <t>start all at some position</t>
  </si>
  <si>
    <t>repeat the interpolation path for one mark on all of the same marks</t>
  </si>
  <si>
    <t>P09</t>
  </si>
  <si>
    <t>drag and drop transitions in and adjust the amount of time</t>
  </si>
  <si>
    <t>input box for each marks to change old to new encodings</t>
  </si>
  <si>
    <t>add/adjust/remove template, add/change/remove encoding</t>
  </si>
  <si>
    <t>input box</t>
  </si>
  <si>
    <t>default value</t>
  </si>
  <si>
    <t>set delay for each mark, not sure how it would work but would be nice to have the option</t>
  </si>
  <si>
    <t>interpolation path, rotation, x-position, y-position</t>
  </si>
  <si>
    <t>set delay, preview animation</t>
  </si>
  <si>
    <t>button that says "who is selected" - once you set parameters for filter selection, the system provides options for what you can highlight with</t>
  </si>
  <si>
    <t>create filter/highlight, change visual attributes</t>
  </si>
  <si>
    <t>slider for changing opacity</t>
  </si>
  <si>
    <t>create two states for "selected"</t>
  </si>
  <si>
    <t>input box - define two states to transition between</t>
  </si>
  <si>
    <t>text box - input a function for the delay based on data attributes</t>
  </si>
  <si>
    <t>order transitions in a list, set delay and duration for each item, also add delay between transitions</t>
  </si>
  <si>
    <t>set duration, set delay</t>
  </si>
  <si>
    <t>creating a function to stay bassed off of the state</t>
  </si>
  <si>
    <t>fill color, x-position, y-position</t>
  </si>
  <si>
    <t>visual encoding, change bound data</t>
  </si>
  <si>
    <t>see previews of the transitions between each state as small clips</t>
  </si>
  <si>
    <t>link marks, visual encoding, change bound data</t>
  </si>
  <si>
    <t>set delay for each mark individually</t>
  </si>
  <si>
    <t>P10</t>
  </si>
  <si>
    <t>system provides design ideas - recommends a movement or trend</t>
  </si>
  <si>
    <t>interpolate, design ideas</t>
  </si>
  <si>
    <t>magnifying glass tool to scale/position the viewport/camera</t>
  </si>
  <si>
    <t>magnifying glass tool to scale/position viewport/camera, provides fish-eye view as an option</t>
  </si>
  <si>
    <t>time point</t>
  </si>
  <si>
    <t>system provides default timing, allows user to enter in new duration or delay</t>
  </si>
  <si>
    <t>data table - shows what is bound to the marks</t>
  </si>
  <si>
    <t>change visual attribute, add/change/remove encoding</t>
  </si>
  <si>
    <t>repeat for marks, visual encoding</t>
  </si>
  <si>
    <t>interpolation path, x-position, y-position</t>
  </si>
  <si>
    <t>data table - shows what is bound to the marks, user specifies encodings</t>
  </si>
  <si>
    <t>After Effects ability to specify animation along a path</t>
  </si>
  <si>
    <t>slider - control the delay and duration values for each mark</t>
  </si>
  <si>
    <t>order table interface to correlate to the delay/order the marks get introduced to scene</t>
  </si>
  <si>
    <t>create keyframes with visualizations - system links frames by data</t>
  </si>
  <si>
    <t>create keyframes from static graphics - systems links together the marks</t>
  </si>
  <si>
    <t>specify visual encodings to incrementally change visualization - allows you to create keyframe</t>
  </si>
  <si>
    <t>interpolation path</t>
  </si>
  <si>
    <t>After Effects, vector paths that can be used as animation paths. Blender Unity have similar interfaces for creating conditions.</t>
  </si>
  <si>
    <t>specific points or visuals you want to see - then specify the order of animations and repeat for each mark</t>
  </si>
  <si>
    <t>repeat for marks, sort by data attribute</t>
  </si>
  <si>
    <t>view marks in isolation mode - apply changes to the rest of rectangles</t>
  </si>
  <si>
    <t>change visual attribute, preview animation</t>
  </si>
  <si>
    <t>create rules that marks need to follow</t>
  </si>
  <si>
    <t>end layout would be one rule</t>
  </si>
  <si>
    <t>set visual attribute</t>
  </si>
  <si>
    <t>create rules to tell marks which interpolation path each mark should take, repeat that rule for each mark</t>
  </si>
  <si>
    <t>add/adjust/remove procedure, set visual attribute</t>
  </si>
  <si>
    <t>P11</t>
  </si>
  <si>
    <t>specify start and end keyframe</t>
  </si>
  <si>
    <t>batch functions</t>
  </si>
  <si>
    <t>specify a keyframe at each delay point for each mark</t>
  </si>
  <si>
    <t>select marks that fit data attributes and select inverse - then create keyframe for just those marks</t>
  </si>
  <si>
    <t>data attribues</t>
  </si>
  <si>
    <t>select, add/remove keyframe</t>
  </si>
  <si>
    <t>position</t>
  </si>
  <si>
    <t>link marks, repeat for marks</t>
  </si>
  <si>
    <t>create start and end keyframes</t>
  </si>
  <si>
    <t>add/remove keyframe, set easing</t>
  </si>
  <si>
    <t>select all marks and create keyframe with opacity, then select inverse of data query to change just those marks opacity</t>
  </si>
  <si>
    <t>create formula based on data attributes to set delay for each mark based on bound data</t>
  </si>
  <si>
    <t>opacity, size</t>
  </si>
  <si>
    <t>create template transitions</t>
  </si>
  <si>
    <t>Keynote, Magic Move - the interface for that isn't as intuitive</t>
  </si>
  <si>
    <t>sequentially define transition ordering</t>
  </si>
  <si>
    <t>create keyframes for start and end positions of lines</t>
  </si>
  <si>
    <t>matrix of options for changing data by attribute - system correlates the 2 states by data</t>
  </si>
  <si>
    <t>bind the timing to data attributes</t>
  </si>
  <si>
    <t>see marks that exit the scene</t>
  </si>
  <si>
    <t>P12</t>
  </si>
  <si>
    <t>timeline - keyframes are visualization states; drag and drop static data graphics onto timeline</t>
  </si>
  <si>
    <t>Keynote - have to sometimes improvise to get desired transition</t>
  </si>
  <si>
    <t>view what data the axes are bound to, be able to change the data attributes bound to visual attributes</t>
  </si>
  <si>
    <t>add/remove keyframe, add/change/remove encoding, view data</t>
  </si>
  <si>
    <t>movie maker interface - drag in static data graphic as keyframe, system links marks</t>
  </si>
  <si>
    <t>data-driven - make changes to visual encodings at different time points to alter the initial graphic</t>
  </si>
  <si>
    <t>drag and drop to add static data graphics as keyframes</t>
  </si>
  <si>
    <t>"slide" camera/viewport in x-direction at specified time points, interface shows window cut-out of viewport</t>
  </si>
  <si>
    <t>add/remove keyframe, change camera/viewport attribute</t>
  </si>
  <si>
    <t>set the viewport of the camera, change size and position</t>
  </si>
  <si>
    <t>set time points for camera/viewport to move in x-position</t>
  </si>
  <si>
    <t>add/remove keyframe, change camera/viewport attribute, set delay</t>
  </si>
  <si>
    <t>Keynote Magic Move, Powerpoint transitions</t>
  </si>
  <si>
    <t>change data for the line to be different year for each keyframe</t>
  </si>
  <si>
    <t>add/remove keyframe, change data transform</t>
  </si>
  <si>
    <t>filter data at different time points to create keyframes, system adjusts visual encodings accordingly</t>
  </si>
  <si>
    <t>go from one state to another with keyframes</t>
  </si>
  <si>
    <t>transition arrow between frames, click and edit that transition's properties, create delay by calculating from a data attribute of each mark</t>
  </si>
  <si>
    <t>Adobe Illustrator - isolation mode</t>
  </si>
  <si>
    <t>drag and drop interface</t>
  </si>
  <si>
    <t>formula input to create delay function</t>
  </si>
  <si>
    <t>repeat form marks</t>
  </si>
  <si>
    <t>be able to preview the animation when changing transition properties</t>
  </si>
  <si>
    <t>timeline to create keyframes from static data graphics, system links marks by underlying data</t>
  </si>
  <si>
    <t>fill color</t>
  </si>
  <si>
    <t>click on transition arrow to edit properties such as duration or delay, create a conditional delay based on data attribute</t>
  </si>
  <si>
    <t>change visual encodings or visual attributes to create a keyframe, drag and drop from data table to visual encoding</t>
  </si>
  <si>
    <t>add/remove keyframe, change visual attribute, add/change/removing encoding</t>
  </si>
  <si>
    <t>drag and drop to add/change encodings fro all marks</t>
  </si>
  <si>
    <t>Adobe Illustrator - maskings</t>
  </si>
  <si>
    <t>change visual attribute for one mark and have it occur for all other marks</t>
  </si>
  <si>
    <t>click transition arrow to change transition template type</t>
  </si>
  <si>
    <t>create template transition</t>
  </si>
  <si>
    <t>create a conditional delay statement based on data attributes of marks</t>
  </si>
  <si>
    <t>create another transition for other group of marks</t>
  </si>
  <si>
    <t>apply transition templates to subset of marks based on data attributes</t>
  </si>
  <si>
    <t>add/remove layer/group, add/adjust/remove template</t>
  </si>
  <si>
    <t>group by data attribute, set visual attributes, repeat for marks</t>
  </si>
  <si>
    <t>create conditions based on data attributes to drive animation</t>
  </si>
  <si>
    <t>create stages of animation - to handle data cases as are at a point in space</t>
  </si>
  <si>
    <t>position, opacity</t>
  </si>
  <si>
    <t>create states, where the data cases keep going down sequentially</t>
  </si>
  <si>
    <t>Adobe Photoshop, Adobe Illustrator</t>
  </si>
  <si>
    <t>create conditions for each mark to traverse an animation path based on data attributes - could define groups in data</t>
  </si>
  <si>
    <t>P13</t>
  </si>
  <si>
    <t>enter the value for each y-value so that they come to the same position?</t>
  </si>
  <si>
    <t>add keyframe where changes to visual encoding have occured</t>
  </si>
  <si>
    <t>add/remove keyframe, change visual attribute, select</t>
  </si>
  <si>
    <t>Keynote, iMovie</t>
  </si>
  <si>
    <t>system helps with creating filters</t>
  </si>
  <si>
    <t>select, add/adjust/remove template</t>
  </si>
  <si>
    <t>enter values?</t>
  </si>
  <si>
    <t>group mark collections into visual folders</t>
  </si>
  <si>
    <t>having 2 slides where transition happens</t>
  </si>
  <si>
    <t>set visual attributes</t>
  </si>
  <si>
    <t>delay, time point</t>
  </si>
  <si>
    <t>visual encoding, change data bound, repeat for marks</t>
  </si>
  <si>
    <t>opacity, fill color</t>
  </si>
  <si>
    <t>allow user to preview transition for a few options - just to get feeback - 50 states would be too many</t>
  </si>
  <si>
    <t>Adobe After Effects - easily experiment</t>
  </si>
  <si>
    <t>P14</t>
  </si>
  <si>
    <t>show each table for the visualization</t>
  </si>
  <si>
    <t>show slides for each part of animation, underneath slides a data source table - selecting slides shows what has changed</t>
  </si>
  <si>
    <t>highlight data columns used in slide</t>
  </si>
  <si>
    <t>cyclic rule - start, end and phase delay - defile a rule to switch data for each year</t>
  </si>
  <si>
    <t>add/adjust/remove procedure, change data transform</t>
  </si>
  <si>
    <t>combine marks into one track/layer</t>
  </si>
  <si>
    <t>interface with logic boxes to specify start and update for animation; other part of interface is main visual</t>
  </si>
  <si>
    <t>add/adjust/remove procedure, preview animation</t>
  </si>
  <si>
    <t>After Effects - one layer for peer shapes, otherwise a disaster</t>
  </si>
  <si>
    <t>define rules that would make the marks transition in order of data attributes</t>
  </si>
  <si>
    <t>create delay formula using data attributes</t>
  </si>
  <si>
    <t>set up different phases as keyframes</t>
  </si>
  <si>
    <t>After Effects - don't like large list of layers</t>
  </si>
  <si>
    <t>set delay based on formula from data attributes</t>
  </si>
  <si>
    <t>sort delay based off data attribute</t>
  </si>
  <si>
    <t>create a preset of the delay formula to re-use</t>
  </si>
  <si>
    <t>expect the system to link because they are the same data point</t>
  </si>
  <si>
    <t>delay, easing</t>
  </si>
  <si>
    <t>data attribute</t>
  </si>
  <si>
    <t>workspace to draw transitions between states</t>
  </si>
  <si>
    <t>Keynote - maybe like a transition</t>
  </si>
  <si>
    <t>separate tabs - tab for designing/drawing and another tab for animation</t>
  </si>
  <si>
    <t>create rotation transition</t>
  </si>
  <si>
    <t>repeat for marks, set visual attributes</t>
  </si>
  <si>
    <t>define staging of the animation</t>
  </si>
  <si>
    <t>add/adjust/remove template, set delay, set duration</t>
  </si>
  <si>
    <t>repeat for marks, delay function, duration function</t>
  </si>
  <si>
    <t>specify formula to delay by data attribute</t>
  </si>
  <si>
    <t>see an "effect tree" - similar to timeline After Effects - be able to see the delay for each mark</t>
  </si>
  <si>
    <t>all visual attributes</t>
  </si>
  <si>
    <t>preview of a transition would help - possibly a GIF, for example a preview of delay based on data attributes or visual attributes</t>
  </si>
  <si>
    <t>iMovie - want more freedom than the preset transitions, makes sense for novices to have presets; designers like to have futzing territory to make happy accident</t>
  </si>
  <si>
    <t>each vertex could be coded with a distinct value</t>
  </si>
  <si>
    <t>encode each vertex with if/else logic</t>
  </si>
  <si>
    <t>create a rule to delay mark and set duration</t>
  </si>
  <si>
    <t>Keynote - give properties, assign order</t>
  </si>
  <si>
    <t>marks, axis</t>
  </si>
  <si>
    <t>easing, delay</t>
  </si>
  <si>
    <t>data cases, data attributes, data transform</t>
  </si>
  <si>
    <t>don't like to use different scales for changing charts</t>
  </si>
  <si>
    <t>frame</t>
  </si>
  <si>
    <t>procedural, presets &amp; templates</t>
  </si>
  <si>
    <t>Tableau - gives options for visualization</t>
  </si>
  <si>
    <t>position, opacity, appear</t>
  </si>
  <si>
    <t>Keynote</t>
  </si>
  <si>
    <t>Keynote Magic Move</t>
  </si>
  <si>
    <t>Keynote - shows which mark has left the scene</t>
  </si>
  <si>
    <t>groups</t>
  </si>
  <si>
    <t>marks grouped together</t>
  </si>
  <si>
    <t>groups consistent with layers</t>
  </si>
  <si>
    <t>Tableau - does good job of recommending visualizations, does it support animations?</t>
  </si>
  <si>
    <t>easing, delay, duration</t>
  </si>
  <si>
    <t>Adobe After Effects - good defaults for easing / interpolation</t>
  </si>
  <si>
    <t>easing</t>
  </si>
  <si>
    <t>Framer, Principle, InVision Studio - good selection of easing curves (e.g., sine, quadtratic)</t>
  </si>
  <si>
    <t>marks, anchor points</t>
  </si>
  <si>
    <t>camera/viewport</t>
  </si>
  <si>
    <t>x-position, y-position</t>
  </si>
  <si>
    <t>issue with how the design starts and stops</t>
  </si>
  <si>
    <t>x-position</t>
  </si>
  <si>
    <t>After Effects - keyframing to create delay</t>
  </si>
  <si>
    <t>all attributes</t>
  </si>
  <si>
    <t>as number of marks increases,lean towards procedural</t>
  </si>
  <si>
    <t>Touch Designer - needed timing effect</t>
  </si>
  <si>
    <t>Touch Designer - node based visual programming tool that allows you to create really crazy generative art and graphics</t>
  </si>
  <si>
    <t>connectors and nodes</t>
  </si>
  <si>
    <t>animation node, geometry node, connectors</t>
  </si>
  <si>
    <t>staging</t>
  </si>
  <si>
    <t>keyframes</t>
  </si>
  <si>
    <t>important to present ideas - art direction</t>
  </si>
  <si>
    <t>discussion with colleagues and superiors about crucial visuals / story points</t>
  </si>
  <si>
    <t>need economical way to view or make judgements / discuss with others about overall story</t>
  </si>
  <si>
    <t>rotation</t>
  </si>
  <si>
    <t>dislikes the rectangles rotating - not everything has to be a Disney movie</t>
  </si>
  <si>
    <t>particle system</t>
  </si>
  <si>
    <t>Excel - data table</t>
  </si>
  <si>
    <t>click on delay parameter - brings up modal for creating textual delay function</t>
  </si>
  <si>
    <t>Microsoft Excel - create formulas in cell</t>
  </si>
  <si>
    <t>Outlook - allows to create filters</t>
  </si>
  <si>
    <t>Unity or Maya - create node-link widgets to transform a graphic</t>
  </si>
  <si>
    <t>y-position, opacity, color</t>
  </si>
  <si>
    <t>interfaces with a lot of room to lay out everything instead of collapsing and hiding like in Tableau</t>
  </si>
  <si>
    <t>annotations</t>
  </si>
  <si>
    <t>x-position, y-position, opacity</t>
  </si>
  <si>
    <t>drag and drop elements into scene at time points</t>
  </si>
  <si>
    <t>more than two keyframes, but only animating between two</t>
  </si>
  <si>
    <t>time point, duration</t>
  </si>
  <si>
    <t>data transfomr</t>
  </si>
  <si>
    <t>opacity, y-position</t>
  </si>
  <si>
    <t>mark</t>
  </si>
  <si>
    <t>Keynote - create slides like in Magic Move and use keyframes</t>
  </si>
  <si>
    <t>data transform, data attribute</t>
  </si>
  <si>
    <t>fill color, y-position</t>
  </si>
  <si>
    <t>Adobe Suites - can copy and paste effects</t>
  </si>
  <si>
    <t>height, width</t>
  </si>
  <si>
    <t>starting and ending point and apply to all</t>
  </si>
  <si>
    <t>After Effects - I can thave this animation finished very quickly</t>
  </si>
  <si>
    <t>interpolation path, y-position</t>
  </si>
  <si>
    <t>marks, axes</t>
  </si>
  <si>
    <t>y-point</t>
  </si>
  <si>
    <t>After Effects - too many marks, seems too complicated</t>
  </si>
  <si>
    <t>data attribute, data cases</t>
  </si>
  <si>
    <t>all visual attribtues</t>
  </si>
  <si>
    <t>fill color, y-position, size</t>
  </si>
  <si>
    <t>After Effects</t>
  </si>
  <si>
    <t>This still feels like I'm coding here. Dealing with 100s of objects I have to define rules. It makes it feel like an algorithm.</t>
  </si>
  <si>
    <t>Keynote - can choose the route for the interpolation, Magic Move feature</t>
  </si>
  <si>
    <t>templates &amp; presets</t>
  </si>
  <si>
    <t>interpolation path, size</t>
  </si>
  <si>
    <t>Keynote or PowerPoint - choose animation effects e.g. fade in  or fade out, or change size or move in move out</t>
  </si>
  <si>
    <t>Keynote or Powerpoint because it's not that complicated, and there's not a lot of data here so you can do it manually</t>
  </si>
  <si>
    <t>define states</t>
  </si>
  <si>
    <t>After Effects - that tool looks very complicated, you can change everything which makes the learning curve very long</t>
  </si>
  <si>
    <t>anchor points, marks, frames</t>
  </si>
  <si>
    <t>Keynote - use keyframing concept from Magic Move</t>
  </si>
  <si>
    <t>time point, delay</t>
  </si>
  <si>
    <t>Principle - link marks by the same name</t>
  </si>
  <si>
    <t>data attributes, data transform</t>
  </si>
  <si>
    <t>After Effects - mark out specific points and mention their location as a specific keyframe</t>
  </si>
  <si>
    <t>After Effects - need to move the anchor points in order to get it to interpolate properly, if you add a new line it will disappear and then re-appear at different location</t>
  </si>
  <si>
    <t>mask</t>
  </si>
  <si>
    <t>After Effects - create a new solid layer, draw the trend line - use a masking tool, animate a mask path to fit this shape</t>
  </si>
  <si>
    <t>After Effects - view on the timeline</t>
  </si>
  <si>
    <t>axes, marks</t>
  </si>
  <si>
    <t>After Effects - tough to animate because the animation corresponds to the y-axis, but the x-axis moves</t>
  </si>
  <si>
    <t>data cases, data attributes, data transforms</t>
  </si>
  <si>
    <t>data attributes, data transforms</t>
  </si>
  <si>
    <t>data transforms</t>
  </si>
  <si>
    <t>After Effects - difficult to manipulate in this tool</t>
  </si>
  <si>
    <t>group marks by data attributes</t>
  </si>
  <si>
    <t>Excel - sort order or filter data</t>
  </si>
  <si>
    <t>data attribites</t>
  </si>
  <si>
    <t>too many layers - sort the data first and groups - view on timeline as different blocks of data</t>
  </si>
  <si>
    <t>After Effects - display timeline with different groups/blocks of marks to change delay / start point</t>
  </si>
  <si>
    <t>width</t>
  </si>
  <si>
    <t>time point, delay, duration</t>
  </si>
  <si>
    <t>marks, group</t>
  </si>
  <si>
    <t>marks, group, axis</t>
  </si>
  <si>
    <t>show timeline with composition as group, can look at individual mark layers</t>
  </si>
  <si>
    <t>That will be time consuming if you can only animate shape by shape. If you can group them or use relationships it will make it easier.</t>
  </si>
  <si>
    <t>After Effects - would not be very efficient to create this type of visualization</t>
  </si>
  <si>
    <t>y-position, x-position</t>
  </si>
  <si>
    <t>doesn't seem like there's a lot of intermediate steps</t>
  </si>
  <si>
    <t>data attribtues</t>
  </si>
  <si>
    <t>Excel - put in functions and mathematic formulas</t>
  </si>
  <si>
    <t>Photoshop - you can shift the order of layers, see something like that to order the transitions</t>
  </si>
  <si>
    <t>movie makes - see a preview of what happens in the corner for animations</t>
  </si>
  <si>
    <t>data cases, data transforms, data attributes</t>
  </si>
  <si>
    <t>stroke color, opacity, y-position (anchor)</t>
  </si>
  <si>
    <t>Personally more comfortable with prototyping interface - Google Data Studio - like the drag and drop feature, manipulate data</t>
  </si>
  <si>
    <t>Keynote or PowerPoint - presentation tools the most straigthforward - ppl are familiar with that kind of interface - if targeting general professionals</t>
  </si>
  <si>
    <t>After Effects - has a bit of a learning curve, once you get the hang of it - straightforward, targeting media professionals</t>
  </si>
  <si>
    <t>marks, camera/viewport</t>
  </si>
  <si>
    <t>Original Design - too much is moving in different directions</t>
  </si>
  <si>
    <t>order table interface to correlate to the delay/order the marks get introduced to scne</t>
  </si>
  <si>
    <t>Keynote, PowerPoint way of specifying timing - start out with default - specify ascending/descending timing based on data properties in table</t>
  </si>
  <si>
    <t>shape type, y-position</t>
  </si>
  <si>
    <t>y-position, rotation, fill color</t>
  </si>
  <si>
    <t>prototyping tools - creating a wireframe for an interface - you have multiple stages you draw and then play the prototype</t>
  </si>
  <si>
    <t>x-position, y-position, interpolation path</t>
  </si>
  <si>
    <t>After Effects - mostly use After Effects now, Keynote or Powerpoint - experience that these tools are a lot easier to use</t>
  </si>
  <si>
    <t>Can't think of a way to define delay, but assume there are ways to make that easier and do batch functions</t>
  </si>
  <si>
    <t>Adobe Illustrator and Photoshop - batch functions that can automatically apply a technique to everything across the board</t>
  </si>
  <si>
    <t>There's too many marks on top of each other. I would want to make sure the flow is a bit more continuous and apparent to the viewer.</t>
  </si>
  <si>
    <t>data attributes, data cases</t>
  </si>
  <si>
    <t>After Effects - I know how to use it and that's part of why I love it</t>
  </si>
  <si>
    <t>After Effects - pretty sure there are ways to do formulas in After Effects</t>
  </si>
  <si>
    <t>You should re-do this study and have designers actually create the animations</t>
  </si>
  <si>
    <t>Keynote - really easy to this in Keynote - pop in, blow up transitions</t>
  </si>
  <si>
    <t>After Effects - if I was going to "fake it"</t>
  </si>
  <si>
    <t>d3.js - would have to do this in d3.js because it is so data-driven</t>
  </si>
  <si>
    <t>data transforms, data attributes, data cases</t>
  </si>
  <si>
    <t>After Effects - if it had something like that it would be amazing</t>
  </si>
  <si>
    <t>end goal matters - for a quick video, do it in After Effects b/c timing doesn't have to be super realistic but just has to get the point across. But if it has to be realistic or interactive or informative - then I'm going to be as accurate as possible with d3.js</t>
  </si>
  <si>
    <t>After Effects - requires more diligence to be accurate</t>
  </si>
  <si>
    <t>After Effects - would matter if this was for a video animation</t>
  </si>
  <si>
    <t>Principle - edit visual properties at different time points</t>
  </si>
  <si>
    <t>axes, frames</t>
  </si>
  <si>
    <t>y-position (anchor), x-position (anchor)</t>
  </si>
  <si>
    <t>kefyrame</t>
  </si>
  <si>
    <t>size, x-position</t>
  </si>
  <si>
    <t>frames, axes</t>
  </si>
  <si>
    <t>Principle - click the transition and an interface appears to edit the transition</t>
  </si>
  <si>
    <t>Principle - edit properties of the transition</t>
  </si>
  <si>
    <t>marks, frames, axes</t>
  </si>
  <si>
    <t>Powerpoint or Keynote - use template transitions to rotate transition - shouldn't have to create another data graphic</t>
  </si>
  <si>
    <t>marks, groups, axes</t>
  </si>
  <si>
    <t>presets &amp; templates, procedural</t>
  </si>
  <si>
    <t>CS Classes - reminds me of a flow chart from those classes</t>
  </si>
  <si>
    <t>Unclear how this would work as a generic solution for other similar types of animation</t>
  </si>
  <si>
    <t>data case, data attributes</t>
  </si>
  <si>
    <t>animation path, x-position, y-position</t>
  </si>
  <si>
    <t>After Effects - typically use for this type of animation, but would be time consuming to create all of those keyframes with different starting points (delay)</t>
  </si>
  <si>
    <t>for 3D animations I would use Key Shots, vector graphic animation I would use After Effects or Haiku</t>
  </si>
  <si>
    <t>data selection, data attributes</t>
  </si>
  <si>
    <t>After Effects has timeline depiction of start and end points with keyframe, worried about too much data, too complicated to create with keyframing</t>
  </si>
  <si>
    <t>Keynote - can be directly done</t>
  </si>
  <si>
    <t>small number of marks, easy to accomplish</t>
  </si>
  <si>
    <t>Keynote and Keyshots - there will be a lot of frames? It will take a lot of time to actually animate this with keyframing</t>
  </si>
  <si>
    <t>Tableau - panel showing data. Powerpoint - slideshow interface</t>
  </si>
  <si>
    <t>Scratch - logic boxes to build custom procedures</t>
  </si>
  <si>
    <t>x-position, opacity</t>
  </si>
  <si>
    <t>presets &amp; transforms</t>
  </si>
  <si>
    <t>PowerPoint - chain effect, rather than draw each one</t>
  </si>
  <si>
    <t>delay, duration, staging</t>
  </si>
  <si>
    <t>Adobe Illustrator - helpful to have preview of drop shadow or an effect - irritating to have to go back and make changes</t>
  </si>
  <si>
    <t>Similar to making a mind map - draw your mind map and maybe select each point and set the parameters</t>
  </si>
  <si>
    <t>Mind mapping tool - this is completely visual?</t>
  </si>
  <si>
    <t>Mark</t>
  </si>
  <si>
    <t>Group</t>
  </si>
  <si>
    <t>Annotation</t>
  </si>
  <si>
    <t>Axis</t>
  </si>
  <si>
    <t>Legend</t>
  </si>
  <si>
    <t>Frame</t>
  </si>
  <si>
    <t>Camera</t>
  </si>
  <si>
    <t>Procedural</t>
  </si>
  <si>
    <t>Keyframe</t>
  </si>
  <si>
    <t>Presets &amp; Templates</t>
  </si>
  <si>
    <t>Object</t>
  </si>
  <si>
    <t>Staging</t>
  </si>
  <si>
    <t>Delay</t>
  </si>
  <si>
    <t>Duration</t>
  </si>
  <si>
    <t>Easing</t>
  </si>
  <si>
    <t>Time Point</t>
  </si>
  <si>
    <t>Temporal</t>
  </si>
  <si>
    <t>Data</t>
  </si>
  <si>
    <t>Data Cases</t>
  </si>
  <si>
    <t>Data Attributes</t>
  </si>
  <si>
    <t>Data Transform</t>
  </si>
  <si>
    <t>Data Selection</t>
  </si>
  <si>
    <t>Position</t>
  </si>
  <si>
    <t>Fill Color</t>
  </si>
  <si>
    <t>Stroke Color</t>
  </si>
  <si>
    <t>Anchor Position</t>
  </si>
  <si>
    <t>Size</t>
  </si>
  <si>
    <t>Layout</t>
  </si>
  <si>
    <t>Interpolation Path</t>
  </si>
  <si>
    <t>masking, opacity, fill color, size</t>
  </si>
  <si>
    <t>y-position, fill color, opacity</t>
  </si>
  <si>
    <t>size, fill color</t>
  </si>
  <si>
    <t>,timeline showing layers,screens/frames, label marks the same,apply template effect to transition,have different highlighted states, system figures it out,build in picker for highlighting data,table for each data state,drag and drop, sorting cards,PDF viewer page drag and drop,,create delay based on visual attribute,list the shapes out by visual properties,timeline - view mark linkage between keyframes,drop down menu to define delay by data attribute; timeline view shows where shapes would be timed,timing tree, list of object timing, set delay based on relational timing,slides/storyboards for each selection of data,view frames as PDF page viewer or as slides,organize/sort the frames in a list, dropdown to delay by data, ability to add effect,link marks together across keyframes,link marks together across keyframes using a data table,link marks together across keyframes,link marks by selecting on canvas or by data table</t>
  </si>
  <si>
    <t>mark out specific points and specify y location to create a keyframe,moving versus replacing to create object constancy,move anchor points to specific time point as keyframe,The interface would ideally be separate. With After Effects some of those keyframes get really close together and its hard to select one or the other.,change bound data by attribute, adjust duration by rule,adjust duration by rule,adjust duration by rule,Has to be something that tells me incremental jump eqauls this. Or interface should let me drag, almost from a timeline stand point, so supposing my x-axis is there on the animator - I want to be able to set the duration as constant or like A. And then dictate some delay (lag) time.,bind the y-bound data to time. timeline interface - shows staggered timing as layers,Select chucks of data, set the visual properties (y-position and opacity) for the resulting marks at a time of 0. Selection becomes a group.,Dropdown provides more info about the data. Select chunks of data and specify the data-driven timing (delay) to happen.,Dropdown to specify common timing functions such as cascade, all at once (the default), or set intervals between data. Also create an interval (or padding) between the cascadings.,Direct selection of marks on the canvas. See staggering effect of marks in the timeline. Set keyframes on the timeline. Interface to create a conditional statement for binding the transition to a user event.,Select all marks, see visualization of timing on the page - would show staggering effect.,Direct selection of marks on canvas to test our changes to timing function? (Move around visual element?),Select entire frame - select set of bars A, and physically transform where they are at different keyframes to get translation and rotation. Be able to show individual animation paths.,create staggered procedural condition for delay,Select marks and create timing groups based on selections. Create delays / start times of animations for different groups. Or have groups start at same time / undergo same transformation.,Create animation path from decision tree at different points along the graphic. Each tree would become a path.,Draw animation path for different segments of decision tree.,Draw animation path for start and end conditions, created based on boolean values.</t>
  </si>
  <si>
    <t>input box for changing encoding,input box for changing visual channels between frames,order transition effects,view marks that interpolate between frames,view isolated preview,pick data attribute or visual channel to distribute, order delay,give visual property/state to highlighted/un-highlighted marks by changing visual channels,,change visual attributes and link marks,small window preview like in Keynote or iMovie,timeline interface, add keyframes to change all marks visual attributes and encodings,group marks,another view to display delay groups - instead of showing the normal keyframe; delay mode,view a properties menu, you're adjusting a lot - one place to see it all,select marks on canvas,assign order for transitions,timing tree/list - ability to order delay,Spreadsheet tabbed based on data transform bound to marks,make the chart fit to canvas,create different slides for data attribute options,add/adjust/remove templates,,,layer view to see when the marks have appeared or disappeared</t>
  </si>
  <si>
    <t>0,editable spreadsheet to change bound data,,create play or pause button,timeline - state keyframes for camera,timeline - state keyframes for camera,,create procedural groups based on data attribute,press button to go,data table, connectors and nodes,communicate design to others on team,two separate areas of interface: mockup visualizations and create animations ,two areas of workspace, one that creates visualization options, the other allows for creating animation,generate static visualizations, storyboard interface to arrange and layout crucial points,view animation sequence, system creates transition,,import txt file, delay node to connect to data file to indicate delay distribution,specify control of animation,create keyframe, specify control of animation,switch to change from procedural to keyframe layout - based on time or mark position, node/connector interface</t>
  </si>
  <si>
    <t>drag data properties into visual channels,drag data properties to visual channels to create keyframe,click on arrow transform - brings up modal for creating textual delay function,select filter button - specify filter from options,choose filter animation from menu of options,choose filter options e.g. "all that go" or "all that match",set opacity for filter effect,node-link widgets - drag in transformations, link with connectors,node-link widgets - connect visual channel to delay node,node-link widgets - create transition within y-position node, trigger on scroll node,drag and drop elements into scene,drag and drop elements into scene at different times,create two states based on positions and visibility of annotations,lasso select marks,drag data properties to visual channels to create keyframe,associate higher value with higher delay and lower data value with lower delay,setting two states of the actual chart, get rid of the data temporarily and replace it with the averaged data,set keyframes for data transform and visual attributes on a timeline interface,add properties to marks on timeline such as delay - calculate by year with formula</t>
  </si>
  <si>
    <t>select marks and set encodings,select marks and view data / visual attributes,build in the steps, setup the duration and select objects to work with,add more pause time between each transition,create trace mark to show previous year,create trace mark to show previous year,don't setup every year manually,create trace animation,adjust parameters in a template to bind data,create keyframes working with one marks and then gets applied out,apply same properties of keyframe to other marks,view animation for one and many marks,apply same properties for one mark to all,set visual attributes to create keyframe,create State A and State B for the two charts,during animation change opacity,,set the starting and ending visual attributes and apply to all,apply the rule to one mark and gets applied to all,create different steps for the parts of the decision tree,view one mark's animation,create the layout for the final chart,apply the same procedural rules to all marks</t>
  </si>
  <si>
    <t>define the trace of movement for each mark, create keyframe based on visual attribrutes,create keyframe based on visual encoding, create keyframe with any visual encoding,create a class and have many objects of that class,use the class structure to create keyframes, use input forms to specify at this one time point the y-position is bound to a data attribute. at the end time its bound to another data attribute,inpute boxes for template parameters, set 2 values for opacity for start end, and the duration in seconds,,define start and end points for y-position, software automatically changes position based on encoding,input box - select visual attribute to distribute delay by,choose animation effect - make circle grow from large to small, and then have line grow in this direction,choose fade in animation for text,define start and end states,define start and end states,define the start position and end position,link marks by data,link marks by data, only one becomes the pink line, the rest fade out</t>
  </si>
  <si>
    <t>create keyframes for anchor points positions,create keyframes by moving the y-position of the anchor points at different time points,create a mask, and animate the mask for the path across keyframes,create two kefyrames and have the system link togehter by the data, create encoding based on trend and relative trend,create a layer/composition for the line and another for the x-axis, set x-positions,import the data and then create rules for how it is bound to y-position of anchor points,create keyframe for camera - slide to the left by changing visual attribtues,set delay and duration for when the animation updates based on new data,animate for every year, change data for each,,group, sort or filter marks by data attributes,too many layers - sort the data first in groups - view on timeline as different blocks of data,create a keyframe by changing the x-scale (width) of the rectangles to get them to become dots,create a pause inbetween movements,group marks together by their starting time, be able to adjust delay and duration of groups on timeline,rotate the complete group or composition,overlap of transitions for each layer and group,delay between animations of each group,create group/composition based on mark data attributes,start all at some position,repeat the interpolation path for one mark on all of the same marks</t>
  </si>
  <si>
    <t>drag and drop transitions in and adjust the amount of time,,input box for each marks to change old to new encodings,input box,set delay for each mark, not sure how it would work but would be nice to have the option,button that says "who is selected" - once you set parameters for filter selection, the system provides options for what you can highlight with,slider for changing opacity,create two states for "selected",,input box - define two states to transition between,text box - input a function for the delay based on data attributes,order transitions in a list, set delay and duration for each item, also add delay between transitions,creating a function to stay bassed off of the state,see previews of the transitions between each state as small clips,,set delay for each mark individually</t>
  </si>
  <si>
    <t>system provides design ideas - recommends a movement or trend,magnifying glass tool to scale/position the viewport/camera,magnifying glass tool to scale/position viewport/camera, provides fish-eye view as an option,system provides default timing, allows user to enter in new duration or delay,data table - shows what is bound to the marks,data table - shows what is bound to the marks, user specifies encodings,slider - control the delay and duration values for each mark,order table interface to correlate to the delay/order the marks get introduced to scene,create keyframes with visualizations - system links frames by data,create keyframes from static graphics - systems links together the marks,specify visual encodings to incrementally change visualization - allows you to create keyframe,specific points or visuals you want to see - then specify the order of animations and repeat for each mark,view marks in isolation mode - apply changes to the rest of rectangles,create rules that marks need to follow,end layout would be one rule,create rules to tell marks which interpolation path each mark should take, repeat that rule for each mark</t>
  </si>
  <si>
    <t>specify start and end keyframe,batch functions,batch functions,specify a keyframe at each delay point for each mark,select marks that fit data attributes and select inverse - then create keyframe for just those marks,create start and end keyframes,select all marks and create keyframe with opacity, then select inverse of data query to change just those marks opacity,create formula based on data attributes to set delay for each mark based on bound data,,create template transitions,sequentially define transition ordering,create keyframes for start and end positions of lines,matrix of options for changing data by attribute - system correlates the 2 states by data,bind the timing to data attributes,,see marks that exit the scene</t>
  </si>
  <si>
    <t>timeline - keyframes are visualization states; drag and drop static data graphics onto timeline,view what data the axes are bound to, be able to change the data attributes bound to visual attributes,movie maker interface - drag in static data graphic as keyframe, system links marks,data-driven - make changes to visual encodings at different time points to alter the initial graphic,drag and drop to add static data graphics as keyframes,"slide" camera/viewport in x-direction at specified time points, interface shows window cut-out of viewport,set the viewport of the camera, change size and position,set time points for camera/viewport to move in x-position,change data for the line to be different year for each keyframe,filter data at different time points to create keyframes, system adjusts visual encodings accordingly,go from one state to another with keyframes,transition arrow between frames, click and edit that transition's properties, create delay by calculating from a data attribute of each mark,drag and drop interface,formula input to create delay function,be able to preview the animation when changing transition properties,timeline to create keyframes from static data graphics, system links marks by underlying data,click on transition arrow to edit properties such as duration or delay, create a conditional delay based on data attribute,change visual encodings or visual attributes to create a keyframe, drag and drop from data table to visual encoding,drag and drop to add/change encodings fro all marks,change visual attribute for one mark and have it occur for all other marks,click transition arrow to change transition template type,create template transition,create a conditional delay statement based on data attributes of marks,create another transition for other group of marks,create a conditional delay statement based on data attributes of marks,apply transition templates to subset of marks based on data attributes,create conditions based on data attributes to drive animation,create stages of animation - to handle data cases as are at a point in space,create states, where the data cases keep going down sequentially,create conditions for each mark to traverse an animation path based on data attributes - could define groups in data</t>
  </si>
  <si>
    <t>enter the value for each y-value so that they come to the same position?,add keyframe where changes to visual encoding have occured,,system helps with creating filters,enter values?,group mark collections into visual folders,,having 2 slides where transition happens,,allow user to preview transition for a few options - just to get feeback - 50 states would be too many,</t>
  </si>
  <si>
    <t>show each table for the visualization,show slides for each part of animation, underneath slides a data source table - selecting slides shows what has changed,highlight data columns used in slide,cyclic rule - start, end and phase delay - defile a rule to switch data for each year,interface with logic boxes to specify start and update for animation; other part of interface is main visual,,define rules that would make the marks transition in order of data attributes,create delay formula using data attributes,set up different phases as keyframes,set delay based on formula from data attributes,sort delay based off data attribute,create a preset of the delay formula to re-use,expect the system to link because they are the same data point,workspace to draw transitions between states,separate tabs - tab for designing/drawing and another tab for animation,create rotation transition,define staging of the animation,specify formula to delay by data attribute,see an "effect tree" - similar to timeline After Effects - be able to see the delay for each mark,preview of a transition would help - possibly a GIF, for example a preview of delay based on data attributes or visual attributes,each vertex could be coded with a distinct value,encode each vertex with if/else logic,create a rule to delay mark and set duration</t>
  </si>
  <si>
    <t>function/formula delay</t>
  </si>
  <si>
    <t>order/sort by</t>
  </si>
  <si>
    <t>input delay</t>
  </si>
  <si>
    <t>effect delay presets</t>
  </si>
  <si>
    <t>timeline</t>
  </si>
  <si>
    <t>slides</t>
  </si>
  <si>
    <t>data table</t>
  </si>
  <si>
    <t>dropdown</t>
  </si>
  <si>
    <t>timing tree</t>
  </si>
  <si>
    <t>input</t>
  </si>
  <si>
    <t>node</t>
  </si>
  <si>
    <t xml:space="preserve">select marks </t>
  </si>
  <si>
    <t>ID</t>
  </si>
  <si>
    <t>duration, time point, staging</t>
  </si>
  <si>
    <t>delay, staging</t>
  </si>
  <si>
    <t>time point, duration, staging</t>
  </si>
  <si>
    <t>time point, delay, staging</t>
  </si>
  <si>
    <t>time point, duration, delay, staging</t>
  </si>
  <si>
    <t>P01-1A</t>
  </si>
  <si>
    <t>P01-2A</t>
  </si>
  <si>
    <t>P01-3A</t>
  </si>
  <si>
    <t>P01-4A</t>
  </si>
  <si>
    <t>P01-5A</t>
  </si>
  <si>
    <t>P01-6A</t>
  </si>
  <si>
    <t>P03-1A</t>
  </si>
  <si>
    <t>P03-2A</t>
  </si>
  <si>
    <t>P03-3A</t>
  </si>
  <si>
    <t>P03-4A</t>
  </si>
  <si>
    <t>P03-5A</t>
  </si>
  <si>
    <t>P03-6A</t>
  </si>
  <si>
    <t>P05-1A</t>
  </si>
  <si>
    <t>P05-2A</t>
  </si>
  <si>
    <t>P05-3A</t>
  </si>
  <si>
    <t>P05-4A</t>
  </si>
  <si>
    <t>P05-5A</t>
  </si>
  <si>
    <t>P05-6A</t>
  </si>
  <si>
    <t>P07-1A</t>
  </si>
  <si>
    <t>P07-2A</t>
  </si>
  <si>
    <t>P07-3A</t>
  </si>
  <si>
    <t>P07-4A</t>
  </si>
  <si>
    <t>P07-5A</t>
  </si>
  <si>
    <t>P07-6A</t>
  </si>
  <si>
    <t>P09-1A</t>
  </si>
  <si>
    <t>P09-2A</t>
  </si>
  <si>
    <t>P09-3A</t>
  </si>
  <si>
    <t>P09-4A</t>
  </si>
  <si>
    <t>P09-5A</t>
  </si>
  <si>
    <t>P09-6A</t>
  </si>
  <si>
    <t>P11-1A</t>
  </si>
  <si>
    <t>P11-2A</t>
  </si>
  <si>
    <t>P11-3A</t>
  </si>
  <si>
    <t>P11-4A</t>
  </si>
  <si>
    <t>P11-5A</t>
  </si>
  <si>
    <t>P11-6A</t>
  </si>
  <si>
    <t>P13-1A</t>
  </si>
  <si>
    <t>P13-2A</t>
  </si>
  <si>
    <t>P13-3A</t>
  </si>
  <si>
    <t>P13-4A</t>
  </si>
  <si>
    <t>P13-5A</t>
  </si>
  <si>
    <t>P13-6A</t>
  </si>
  <si>
    <t>D</t>
  </si>
  <si>
    <t>E</t>
  </si>
  <si>
    <t>*proced*</t>
  </si>
  <si>
    <t>*keyframe*</t>
  </si>
  <si>
    <t>*mark*</t>
  </si>
  <si>
    <t>*preset*</t>
  </si>
  <si>
    <t>P02-2B</t>
  </si>
  <si>
    <t>P02-1B</t>
  </si>
  <si>
    <t>P02-3B</t>
  </si>
  <si>
    <t>P02-4B</t>
  </si>
  <si>
    <t>P02-5B</t>
  </si>
  <si>
    <t>P02-6B</t>
  </si>
  <si>
    <t>P04-1B</t>
  </si>
  <si>
    <t>P04-2B</t>
  </si>
  <si>
    <t>P04-3B</t>
  </si>
  <si>
    <t>P04-4B</t>
  </si>
  <si>
    <t>P04-5B</t>
  </si>
  <si>
    <t>P04-6B</t>
  </si>
  <si>
    <t>P06-1B</t>
  </si>
  <si>
    <t>P06-2B</t>
  </si>
  <si>
    <t>P06-3B</t>
  </si>
  <si>
    <t>P06-4B</t>
  </si>
  <si>
    <t>P06-5B</t>
  </si>
  <si>
    <t>P06-6B</t>
  </si>
  <si>
    <t>P08-1B</t>
  </si>
  <si>
    <t>P08-2B</t>
  </si>
  <si>
    <t>P08-3B</t>
  </si>
  <si>
    <t>P08-4B</t>
  </si>
  <si>
    <t>P08-5B</t>
  </si>
  <si>
    <t>P08-6B</t>
  </si>
  <si>
    <t>P10-1B</t>
  </si>
  <si>
    <t>P10-2B</t>
  </si>
  <si>
    <t>P10-3B</t>
  </si>
  <si>
    <t>P10-4B</t>
  </si>
  <si>
    <t>P10-5B</t>
  </si>
  <si>
    <t>P10-6B</t>
  </si>
  <si>
    <t>P12-1B</t>
  </si>
  <si>
    <t>P12-2B</t>
  </si>
  <si>
    <t>P12-3B</t>
  </si>
  <si>
    <t>P12-4B</t>
  </si>
  <si>
    <t>P12-5B</t>
  </si>
  <si>
    <t>P12-6B</t>
  </si>
  <si>
    <t>P14-1B</t>
  </si>
  <si>
    <t>P14-2B</t>
  </si>
  <si>
    <t>P14-3B</t>
  </si>
  <si>
    <t>P14-4B</t>
  </si>
  <si>
    <t>P14-5B</t>
  </si>
  <si>
    <t>P14-6B</t>
  </si>
  <si>
    <t>*group*</t>
  </si>
  <si>
    <t>*annot*</t>
  </si>
  <si>
    <t>*ax*</t>
  </si>
  <si>
    <t>*legend*</t>
  </si>
  <si>
    <t>*frame*</t>
  </si>
  <si>
    <t>*camera*</t>
  </si>
  <si>
    <t>*stag*</t>
  </si>
  <si>
    <t>*delay*</t>
  </si>
  <si>
    <t>*duration*</t>
  </si>
  <si>
    <t>*easing*</t>
  </si>
  <si>
    <t>*point*</t>
  </si>
  <si>
    <t>*case*</t>
  </si>
  <si>
    <t>*attribute*</t>
  </si>
  <si>
    <t>*transform*</t>
  </si>
  <si>
    <t>*select*</t>
  </si>
  <si>
    <t>*position*</t>
  </si>
  <si>
    <t>*fill*</t>
  </si>
  <si>
    <t>*stroke*</t>
  </si>
  <si>
    <t>*anchor*</t>
  </si>
  <si>
    <t>*size*</t>
  </si>
  <si>
    <t>*layout*</t>
  </si>
  <si>
    <t>*type*</t>
  </si>
  <si>
    <t>*interp*</t>
  </si>
  <si>
    <t>frames, annotations</t>
  </si>
  <si>
    <t>F</t>
  </si>
  <si>
    <t>G</t>
  </si>
  <si>
    <t>input delay/duration</t>
  </si>
  <si>
    <t>Data Encoding Alteration</t>
  </si>
  <si>
    <t>Appear/Disappear</t>
  </si>
  <si>
    <t>Data Ticker</t>
  </si>
  <si>
    <t>Combine / Partition</t>
  </si>
  <si>
    <t>Camera Alteration</t>
  </si>
  <si>
    <t>Enter/Exit</t>
  </si>
  <si>
    <t>Visual Alteration</t>
  </si>
  <si>
    <t>Participant Id</t>
  </si>
  <si>
    <t>Condition</t>
  </si>
  <si>
    <t>Please provide your age.</t>
  </si>
  <si>
    <t>Please provide your gender.</t>
  </si>
  <si>
    <t>Please describe your current or past jobs related to graphic design and/or animation. If you are a student, please describe your major and background.</t>
  </si>
  <si>
    <t>How much experience do you have in graphic or visual design?</t>
  </si>
  <si>
    <t>What tools do you use for graphic or visual design? (Check all that apply)</t>
  </si>
  <si>
    <t>How much experience do you have in creating animations?</t>
  </si>
  <si>
    <t>What kinds of animation do you design?</t>
  </si>
  <si>
    <t>What tools do you use to design animations? (Check all that apply)</t>
  </si>
  <si>
    <t>How much experience do you have in creating charts, infographics and data visualizations?</t>
  </si>
  <si>
    <t>What kind of tools do you use to create charts, infographics, data visualizations and data narratives?</t>
  </si>
  <si>
    <t>A</t>
  </si>
  <si>
    <t>Female</t>
  </si>
  <si>
    <t>MS- Human computer interaction 
BS - industrial design
Have worked on projects in the past designing screens and also worked with making journey maps using survey data. Have taken an adobe based class and know illustrator and photoshop pretty well</t>
  </si>
  <si>
    <t>2 to 5 years</t>
  </si>
  <si>
    <t>Adobe Illustrator, Sketch by Bohemian Coding, Adobe Photoshop, Adobe Experience Design (XD), InVision, Microsoft Powerpoint and/or Keynote, Invision studio</t>
  </si>
  <si>
    <t>less than 1 year</t>
  </si>
  <si>
    <t>UX Animation</t>
  </si>
  <si>
    <t>Adobe After Effects, Microsoft Powerpoint and/or Keynote, InVision</t>
  </si>
  <si>
    <t>Vector editors (e.g. Adobe Illustrator, Sketch, Adobe XD), Presentation tools (e.g., PowerPoint, Keynote), Spreadsheets (e.g., Excel, Numbers)</t>
  </si>
  <si>
    <t>B</t>
  </si>
  <si>
    <t>Male</t>
  </si>
  <si>
    <t>MS HCI</t>
  </si>
  <si>
    <t>Adobe Illustrator, Sketch by Bohemian Coding, Adobe Photoshop, Adobe Experience Design (XD), Adobe InDesign, InVision, Microsoft Powerpoint and/or Keynote</t>
  </si>
  <si>
    <t>1 to 2 years</t>
  </si>
  <si>
    <t>UX Animation, Effects Animation, Character Animation, 3D Animation, Interactive Visualizations</t>
  </si>
  <si>
    <t>Adobe After Effects, Autodesk Maya, Blender, InVision</t>
  </si>
  <si>
    <t>Vector editors (e.g. Adobe Illustrator, Sketch, Adobe XD), Presentation tools (e.g., PowerPoint, Keynote), Image editing tools (e.g. Photoshop), Infographic tools (e.g., Easel.ly, Piktochart, Infogr.am, Infoactive), Spreadsheets (e.g., Excel, Numbers), Programming toolkits (e.g. D3, Processing, Vega)</t>
  </si>
  <si>
    <t>Service designer, ux designer, industrial designer, graphic designer, exhibit designer</t>
  </si>
  <si>
    <t>more than 8 years</t>
  </si>
  <si>
    <t>Adobe Illustrator, Sketch by Bohemian Coding, Adobe Photoshop, Adobe InDesign, Adobe Dreamweaver, InVision, Microsoft Powerpoint and/or Keynote</t>
  </si>
  <si>
    <t>Motion Graphics</t>
  </si>
  <si>
    <t>Adobe After Effects</t>
  </si>
  <si>
    <t>Vector editors (e.g. Adobe Illustrator, Sketch, Adobe XD), Visualization softwares (e.g., Tableau, Plotly, RAW, DataWrapper), Spreadsheets (e.g., Excel, Numbers), Programming toolkits (e.g. D3, Processing, Vega)</t>
  </si>
  <si>
    <t>Graphic Design / Design production / Typography</t>
  </si>
  <si>
    <t>Adobe Illustrator, Sketch by Bohemian Coding, Adobe Photoshop, Adobe InDesign, InVision, Microsoft Powerpoint and/or Keynote, Programming toolkits</t>
  </si>
  <si>
    <t>UX Animation, Effects Animation, Motion Graphics, Interactive Visualizations</t>
  </si>
  <si>
    <t>Adobe After Effects, Microsoft Powerpoint and/or Keynote, Programming toolkits, Cinema4D</t>
  </si>
  <si>
    <t>Vector editors (e.g. Adobe Illustrator, Sketch, Adobe XD), Presentation tools (e.g., PowerPoint, Keynote)</t>
  </si>
  <si>
    <t>I'm currently a computational media major and have had design experience in both jobs and classes. My most recent job was a graphic designer at the Georgia tech CRC. I've also worked as a freelance illustrator and designer. Class experience includes interaction design and game design.</t>
  </si>
  <si>
    <t>Adobe Illustrator, Adobe Photoshop, Adobe Experience Design (XD), Adobe InDesign, Adobe Dreamweaver, InVision, Microsoft Powerpoint and/or Keynote</t>
  </si>
  <si>
    <t>3D Animation</t>
  </si>
  <si>
    <t>Autodesk Maya, Blender, InVision</t>
  </si>
  <si>
    <t>Vector editors (e.g. Adobe Illustrator, Sketch, Adobe XD), Presentation tools (e.g., PowerPoint, Keynote), Image editing tools (e.g. Photoshop), Visualization softwares (e.g., Tableau, Plotly, RAW, DataWrapper), Programming toolkits (e.g. D3, Processing, Vega)</t>
  </si>
  <si>
    <t>Graphic designer for GT IAC college since January 2017, have branding experience for companies including creating visual identify or creating events materials or assets; currently MS-HCI ID track.</t>
  </si>
  <si>
    <t>Adobe Illustrator, Adobe Photoshop, Adobe Experience Design (XD), Adobe InDesign, Figma</t>
  </si>
  <si>
    <t>UX Animation, Effects Animation, Character Animation, 3D Animation</t>
  </si>
  <si>
    <t>Adobe After Effects, Blender</t>
  </si>
  <si>
    <t>Vector editors (e.g. Adobe Illustrator, Sketch, Adobe XD), Presentation tools (e.g., PowerPoint, Keynote), Image editing tools (e.g. Photoshop), Spreadsheets (e.g., Excel, Numbers)</t>
  </si>
  <si>
    <t>UX designer and grad student major in Digital Media</t>
  </si>
  <si>
    <t>Adobe Illustrator, Adobe Photoshop, InVision, Microsoft Powerpoint and/or Keynote</t>
  </si>
  <si>
    <t>Adobe After Effects, Principle</t>
  </si>
  <si>
    <t>I am a graduate student majored in digital media at Georgia Tech. Previously, I took one graphic design course at St. Louis Community College, I have worked in marketing in architecture design firms to design company brochures. More recently (before coming to GT), I worked as a user experience designer in a UX consulting firm where my main responsibility includes creating wireframes, mockups and UI.</t>
  </si>
  <si>
    <t>Adobe Illustrator, Sketch by Bohemian Coding, Adobe Photoshop, Adobe InDesign, InVision</t>
  </si>
  <si>
    <t>Adobe After Effects, Tumult Hype, InVision</t>
  </si>
  <si>
    <t>I haven't created charts or visualizations before</t>
  </si>
  <si>
    <t>I am a Computational Media student at Georgia Institute of Technology threads: People and Interaction Design / Experimental Media</t>
  </si>
  <si>
    <t>Adobe Illustrator, Adobe Photoshop, Adobe Experience Design (XD), Adobe InDesign, InVision, Programming toolkits, Procreate on iPad</t>
  </si>
  <si>
    <t>Data Narratives, Interactive Visualizations</t>
  </si>
  <si>
    <t>Adobe Spark, InVision</t>
  </si>
  <si>
    <t>Presentation tools (e.g., PowerPoint, Keynote), Image editing tools (e.g. Photoshop), Visualization softwares (e.g., Tableau, Plotly, RAW, DataWrapper), Spreadsheets (e.g., Excel, Numbers), Programming toolkits (e.g. D3, Processing, Vega)</t>
  </si>
  <si>
    <t>PhD in Digital Media, MS in Human Computer Interaction</t>
  </si>
  <si>
    <t>Adobe Illustrator, Adobe Photoshop, Adobe InDesign, Adobe Dreamweaver, Microsoft Powerpoint and/or Keynote</t>
  </si>
  <si>
    <t>Microsoft Powerpoint and/or Keynote</t>
  </si>
  <si>
    <t>Vector editors (e.g. Adobe Illustrator, Sketch, Adobe XD), Presentation tools (e.g., PowerPoint, Keynote), Image editing tools (e.g. Photoshop), Visualization softwares (e.g., Tableau, Plotly, RAW, DataWrapper), Spreadsheets (e.g., Excel, Numbers)</t>
  </si>
  <si>
    <t>Undergrad and masters in industrial design. 1 year work experience in graphic design.</t>
  </si>
  <si>
    <t>Adobe Illustrator, Sketch by Bohemian Coding, Adobe Photoshop, Adobe Experience Design (XD), Adobe InDesign, Microsoft Powerpoint and/or Keynote, Programming toolkits</t>
  </si>
  <si>
    <t>UX Animation, Interactive Visualizations</t>
  </si>
  <si>
    <t>Adobe After Effects, Microsoft Powerpoint and/or Keynote</t>
  </si>
  <si>
    <t>Student, 2nd year, MS HCI</t>
  </si>
  <si>
    <t>Sketch by Bohemian Coding, Adobe Experience Design (XD), InVision, Figma</t>
  </si>
  <si>
    <t>Character Animation</t>
  </si>
  <si>
    <t>Unity (very limited animation experience)</t>
  </si>
  <si>
    <t>Presentation tools (e.g., PowerPoint, Keynote), Visualization softwares (e.g., Tableau, Plotly, RAW, DataWrapper), Spreadsheets (e.g., Excel, Numbers), Programming toolkits (e.g. D3, Processing, Vega)</t>
  </si>
  <si>
    <t>Industrial Design</t>
  </si>
  <si>
    <t>Adobe Illustrator, Adobe Photoshop, Adobe Experience Design (XD), Adobe InDesign, InVision, Figma, Microsoft Powerpoint and/or Keynote</t>
  </si>
  <si>
    <t>UX Animation, Effects Animation, Motion Graphics, 3D Animation</t>
  </si>
  <si>
    <t>Adobe After Effects, Microsoft Powerpoint and/or Keynote, Keyshot</t>
  </si>
  <si>
    <t>Major: graduating in Computational Media. Experience in using D3 and Processing for data vis. Graphic design with Affinity Designer and sketch - creating infographics, icons, UI mockups, posters, business cards.</t>
  </si>
  <si>
    <t>Adobe Illustrator, Sketch by Bohemian Coding, Adobe InDesign, InVision, Programming toolkits, Affinity Designer, Processing</t>
  </si>
  <si>
    <t>Interactive Visualizations</t>
  </si>
  <si>
    <t>InVision, Programming toolkits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</si>
</sst>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0"/>
      <color rgb="FF000000"/>
      <name val="Arial"/>
    </font>
    <font>
      <sz val="10"/>
      <color theme="1"/>
      <name val="Arial"/>
    </font>
    <font>
      <sz val="10"/>
      <color rgb="FF000000"/>
      <name val="Calibri"/>
    </font>
    <font>
      <sz val="10"/>
      <color rgb="FF000000"/>
      <name val="Arial"/>
    </font>
    <font>
      <sz val="10"/>
      <name val="Arial"/>
    </font>
    <font>
      <sz val="10"/>
      <color theme="1"/>
      <name val="Arial"/>
      <family val="2"/>
    </font>
    <font>
      <b/>
      <sz val="11"/>
      <color rgb="FF000000"/>
      <name val="Arial"/>
      <family val="2"/>
    </font>
    <font>
      <sz val="11"/>
      <color rgb="FF000000"/>
      <name val="Arial"/>
      <family val="2"/>
    </font>
    <font>
      <sz val="12"/>
      <color rgb="FF000000"/>
      <name val="Arial"/>
      <family val="2"/>
    </font>
    <font>
      <sz val="10"/>
      <color rgb="FF000000"/>
      <name val="Arial"/>
      <family val="2"/>
    </font>
    <font>
      <b/>
      <sz val="14"/>
      <color rgb="FF4B4B4B"/>
      <name val="Arial"/>
      <family val="2"/>
    </font>
    <font>
      <b/>
      <sz val="10"/>
      <color rgb="FF000000"/>
      <name val="Arial"/>
      <family val="2"/>
    </font>
    <font>
      <sz val="10"/>
      <color rgb="FF000000"/>
      <name val="Calibri"/>
      <family val="2"/>
    </font>
  </fonts>
  <fills count="5">
    <fill>
      <patternFill patternType="none"/>
    </fill>
    <fill>
      <patternFill patternType="gray125"/>
    </fill>
    <fill>
      <patternFill patternType="solid">
        <fgColor rgb="FFEFEFEF"/>
        <bgColor rgb="FFEFEFEF"/>
      </patternFill>
    </fill>
    <fill>
      <patternFill patternType="solid">
        <fgColor rgb="FFFFFFFF"/>
        <bgColor rgb="FFFFFFFF"/>
      </patternFill>
    </fill>
    <fill>
      <patternFill patternType="solid">
        <fgColor theme="2" tint="-0.14999847407452621"/>
        <bgColor indexed="64"/>
      </patternFill>
    </fill>
  </fills>
  <borders count="2">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1">
    <xf numFmtId="0" fontId="0" fillId="0" borderId="0"/>
  </cellStyleXfs>
  <cellXfs count="47">
    <xf numFmtId="0" fontId="0" fillId="0" borderId="0" xfId="0" applyFont="1" applyAlignment="1"/>
    <xf numFmtId="0" fontId="1" fillId="2" borderId="0" xfId="0" applyFont="1" applyFill="1" applyAlignment="1">
      <alignment horizontal="left" vertical="top" wrapText="1"/>
    </xf>
    <xf numFmtId="0" fontId="1" fillId="0" borderId="0" xfId="0" applyFont="1" applyAlignment="1"/>
    <xf numFmtId="0" fontId="1" fillId="0" borderId="0" xfId="0" applyFont="1" applyAlignment="1">
      <alignment vertical="top"/>
    </xf>
    <xf numFmtId="0" fontId="1" fillId="0" borderId="0" xfId="0" applyFont="1" applyAlignment="1">
      <alignment vertical="top" wrapText="1"/>
    </xf>
    <xf numFmtId="0" fontId="1" fillId="0" borderId="0" xfId="0" applyFont="1" applyAlignment="1">
      <alignment vertical="top" wrapText="1"/>
    </xf>
    <xf numFmtId="0" fontId="1" fillId="0" borderId="0" xfId="0" applyFont="1" applyAlignment="1">
      <alignment wrapText="1"/>
    </xf>
    <xf numFmtId="0" fontId="1" fillId="0" borderId="0" xfId="0" applyFont="1" applyAlignment="1">
      <alignment vertical="top" wrapText="1"/>
    </xf>
    <xf numFmtId="0" fontId="1"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wrapText="1"/>
    </xf>
    <xf numFmtId="0" fontId="2" fillId="0" borderId="0" xfId="0" applyFont="1" applyAlignment="1">
      <alignment vertical="top" wrapText="1"/>
    </xf>
    <xf numFmtId="0" fontId="2" fillId="0" borderId="0" xfId="0" applyFont="1" applyAlignment="1">
      <alignment vertical="top" wrapText="1"/>
    </xf>
    <xf numFmtId="0" fontId="1" fillId="0" borderId="0" xfId="0" applyFont="1" applyAlignment="1">
      <alignment wrapText="1"/>
    </xf>
    <xf numFmtId="0" fontId="1" fillId="0" borderId="0" xfId="0" applyFont="1" applyAlignment="1">
      <alignment vertical="top"/>
    </xf>
    <xf numFmtId="0" fontId="1" fillId="0" borderId="0" xfId="0" applyFont="1" applyAlignment="1"/>
    <xf numFmtId="0" fontId="1" fillId="0" borderId="0" xfId="0" applyFont="1" applyAlignment="1"/>
    <xf numFmtId="0" fontId="1" fillId="0" borderId="0" xfId="0" applyFont="1" applyAlignment="1">
      <alignment vertical="top"/>
    </xf>
    <xf numFmtId="0" fontId="1" fillId="0" borderId="0" xfId="0" applyFont="1"/>
    <xf numFmtId="0" fontId="2" fillId="0" borderId="0" xfId="0"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0" fontId="6" fillId="0" borderId="0" xfId="0" applyFont="1" applyAlignment="1"/>
    <xf numFmtId="0" fontId="7" fillId="0" borderId="0" xfId="0" applyFont="1" applyAlignment="1"/>
    <xf numFmtId="0" fontId="6" fillId="4" borderId="0" xfId="0" applyFont="1" applyFill="1" applyAlignment="1">
      <alignment horizontal="left" wrapText="1"/>
    </xf>
    <xf numFmtId="0" fontId="7" fillId="4" borderId="0" xfId="0" applyFont="1" applyFill="1" applyAlignment="1">
      <alignment horizontal="center" vertical="center" wrapText="1"/>
    </xf>
    <xf numFmtId="0" fontId="8" fillId="0" borderId="0" xfId="0" applyFont="1" applyAlignment="1">
      <alignment horizontal="center" vertical="center"/>
    </xf>
    <xf numFmtId="0" fontId="5" fillId="0" borderId="0" xfId="0" applyFont="1" applyAlignment="1">
      <alignment horizontal="left" vertical="top" wrapText="1"/>
    </xf>
    <xf numFmtId="0" fontId="5" fillId="2" borderId="0" xfId="0" applyFont="1" applyFill="1" applyAlignment="1">
      <alignment horizontal="left" vertical="top" wrapText="1"/>
    </xf>
    <xf numFmtId="0" fontId="10" fillId="0" borderId="0" xfId="0" applyFont="1" applyAlignment="1"/>
    <xf numFmtId="0" fontId="9" fillId="0" borderId="0" xfId="0" applyFont="1" applyAlignment="1"/>
    <xf numFmtId="0" fontId="11" fillId="0" borderId="0" xfId="0" applyFont="1" applyAlignment="1">
      <alignment horizontal="center" wrapText="1"/>
    </xf>
    <xf numFmtId="0" fontId="11" fillId="0" borderId="0" xfId="0" applyFont="1" applyAlignment="1">
      <alignment vertical="center" wrapText="1"/>
    </xf>
    <xf numFmtId="0" fontId="12" fillId="0" borderId="0" xfId="0" applyFont="1" applyAlignment="1">
      <alignment horizontal="left" vertical="top" wrapText="1"/>
    </xf>
    <xf numFmtId="0" fontId="9" fillId="0" borderId="0" xfId="0" applyFont="1" applyAlignment="1">
      <alignment horizontal="left" vertical="top" wrapText="1"/>
    </xf>
    <xf numFmtId="164" fontId="0" fillId="0" borderId="0" xfId="0" applyNumberFormat="1" applyFont="1" applyAlignment="1"/>
    <xf numFmtId="0" fontId="1" fillId="0" borderId="1" xfId="0" applyFont="1" applyBorder="1" applyAlignment="1"/>
    <xf numFmtId="0" fontId="1" fillId="0" borderId="1" xfId="0" applyFont="1" applyBorder="1" applyAlignment="1">
      <alignment wrapText="1"/>
    </xf>
    <xf numFmtId="164" fontId="3" fillId="3" borderId="1" xfId="0" applyNumberFormat="1" applyFont="1" applyFill="1" applyBorder="1" applyAlignment="1">
      <alignment horizontal="left"/>
    </xf>
    <xf numFmtId="0" fontId="3" fillId="3" borderId="1" xfId="0" applyFont="1" applyFill="1" applyBorder="1" applyAlignment="1">
      <alignment horizontal="left"/>
    </xf>
    <xf numFmtId="164" fontId="1" fillId="0" borderId="1" xfId="0" applyNumberFormat="1" applyFont="1" applyBorder="1" applyAlignment="1">
      <alignment wrapText="1"/>
    </xf>
    <xf numFmtId="0" fontId="3" fillId="3" borderId="1" xfId="0" applyFont="1" applyFill="1" applyBorder="1" applyAlignment="1">
      <alignment horizontal="left" wrapText="1"/>
    </xf>
    <xf numFmtId="0" fontId="4" fillId="0" borderId="1" xfId="0" applyFont="1" applyBorder="1" applyAlignment="1">
      <alignment horizontal="right" wrapText="1"/>
    </xf>
    <xf numFmtId="0" fontId="9"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T17"/>
  <sheetViews>
    <sheetView workbookViewId="0">
      <pane xSplit="2" ySplit="1" topLeftCell="C2" activePane="bottomRight" state="frozen"/>
      <selection pane="topRight" activeCell="C1" sqref="C1"/>
      <selection pane="bottomLeft" activeCell="A2" sqref="A2"/>
      <selection pane="bottomRight" activeCell="T5" sqref="T5"/>
    </sheetView>
  </sheetViews>
  <sheetFormatPr baseColWidth="10" defaultColWidth="14.5" defaultRowHeight="15.75" customHeight="1" x14ac:dyDescent="0.15"/>
  <cols>
    <col min="1" max="1" width="18.5" customWidth="1"/>
    <col min="2" max="2" width="18.6640625" customWidth="1"/>
    <col min="3" max="3" width="13.83203125" customWidth="1"/>
    <col min="4" max="6" width="13.33203125" customWidth="1"/>
    <col min="7" max="7" width="18.6640625" customWidth="1"/>
    <col min="8" max="8" width="14.5" customWidth="1"/>
    <col min="9" max="9" width="13.83203125" customWidth="1"/>
    <col min="10" max="11" width="11.5" customWidth="1"/>
    <col min="12" max="12" width="9.83203125" customWidth="1"/>
    <col min="13" max="13" width="12.1640625" customWidth="1"/>
    <col min="14" max="14" width="9.5" customWidth="1"/>
    <col min="15" max="16" width="12.1640625" customWidth="1"/>
    <col min="17" max="17" width="9.83203125" customWidth="1"/>
    <col min="18" max="19" width="15.33203125" customWidth="1"/>
    <col min="20" max="20" width="40.1640625" customWidth="1"/>
  </cols>
  <sheetData>
    <row r="1" spans="1:20" ht="29.25" customHeight="1" x14ac:dyDescent="0.15">
      <c r="A1" s="1" t="s">
        <v>1</v>
      </c>
      <c r="B1" s="1" t="s">
        <v>8</v>
      </c>
      <c r="C1" s="1" t="s">
        <v>9</v>
      </c>
      <c r="D1" s="1" t="s">
        <v>10</v>
      </c>
      <c r="E1" s="1" t="s">
        <v>11</v>
      </c>
      <c r="F1" s="1" t="s">
        <v>12</v>
      </c>
      <c r="G1" s="1" t="s">
        <v>13</v>
      </c>
      <c r="H1" s="1" t="s">
        <v>14</v>
      </c>
      <c r="I1" s="1" t="s">
        <v>15</v>
      </c>
      <c r="J1" s="1" t="s">
        <v>16</v>
      </c>
      <c r="K1" s="1" t="s">
        <v>17</v>
      </c>
      <c r="L1" s="1" t="s">
        <v>18</v>
      </c>
      <c r="M1" s="1" t="s">
        <v>19</v>
      </c>
      <c r="N1" s="1" t="s">
        <v>20</v>
      </c>
      <c r="O1" s="1" t="s">
        <v>21</v>
      </c>
      <c r="P1" s="1" t="s">
        <v>22</v>
      </c>
      <c r="Q1" s="1" t="s">
        <v>23</v>
      </c>
      <c r="R1" s="1" t="s">
        <v>24</v>
      </c>
      <c r="S1" s="1" t="s">
        <v>25</v>
      </c>
      <c r="T1" s="1" t="s">
        <v>26</v>
      </c>
    </row>
    <row r="2" spans="1:20" ht="38.25" customHeight="1" x14ac:dyDescent="0.15">
      <c r="A2" s="39" t="s">
        <v>6</v>
      </c>
      <c r="B2" s="40" t="s">
        <v>27</v>
      </c>
      <c r="C2" s="40">
        <v>1141</v>
      </c>
      <c r="D2" s="40">
        <v>1141</v>
      </c>
      <c r="E2" s="39">
        <v>3</v>
      </c>
      <c r="F2" s="39">
        <v>3</v>
      </c>
      <c r="G2" s="40" t="s">
        <v>62</v>
      </c>
      <c r="H2" s="40" t="s">
        <v>63</v>
      </c>
      <c r="I2" s="40" t="s">
        <v>64</v>
      </c>
      <c r="J2" s="40" t="s">
        <v>66</v>
      </c>
      <c r="K2" s="40">
        <v>2</v>
      </c>
      <c r="L2" s="41">
        <f t="shared" ref="L2:L7" si="0">K2/7*100</f>
        <v>28.571428571428569</v>
      </c>
      <c r="M2" s="42" t="s">
        <v>99</v>
      </c>
      <c r="N2" s="40">
        <v>6</v>
      </c>
      <c r="O2" s="43">
        <f t="shared" ref="O2:O7" si="1">N2/7*100</f>
        <v>85.714285714285708</v>
      </c>
      <c r="P2" s="40" t="s">
        <v>102</v>
      </c>
      <c r="Q2" s="40">
        <v>3</v>
      </c>
      <c r="R2" s="43">
        <f t="shared" ref="R2:R7" si="2">Q2/7*100</f>
        <v>42.857142857142854</v>
      </c>
      <c r="S2" s="40" t="s">
        <v>105</v>
      </c>
      <c r="T2" s="40" t="s">
        <v>106</v>
      </c>
    </row>
    <row r="3" spans="1:20" ht="39.75" customHeight="1" x14ac:dyDescent="0.15">
      <c r="A3" s="39" t="s">
        <v>40</v>
      </c>
      <c r="B3" s="40" t="s">
        <v>109</v>
      </c>
      <c r="C3" s="40">
        <v>1141</v>
      </c>
      <c r="D3" s="40">
        <v>1141</v>
      </c>
      <c r="E3" s="39">
        <v>4</v>
      </c>
      <c r="F3" s="39">
        <v>4</v>
      </c>
      <c r="G3" s="40" t="s">
        <v>110</v>
      </c>
      <c r="H3" s="40" t="s">
        <v>63</v>
      </c>
      <c r="I3" s="40" t="s">
        <v>64</v>
      </c>
      <c r="J3" s="40" t="s">
        <v>66</v>
      </c>
      <c r="K3" s="40">
        <v>0</v>
      </c>
      <c r="L3" s="41">
        <f t="shared" si="0"/>
        <v>0</v>
      </c>
      <c r="M3" s="40"/>
      <c r="N3" s="40">
        <v>6</v>
      </c>
      <c r="O3" s="43">
        <f t="shared" si="1"/>
        <v>85.714285714285708</v>
      </c>
      <c r="P3" s="40" t="s">
        <v>102</v>
      </c>
      <c r="Q3" s="40">
        <v>6</v>
      </c>
      <c r="R3" s="43">
        <f t="shared" si="2"/>
        <v>85.714285714285708</v>
      </c>
      <c r="S3" s="40" t="s">
        <v>114</v>
      </c>
      <c r="T3" s="40" t="s">
        <v>115</v>
      </c>
    </row>
    <row r="4" spans="1:20" ht="39.75" customHeight="1" x14ac:dyDescent="0.15">
      <c r="A4" s="39" t="s">
        <v>51</v>
      </c>
      <c r="B4" s="40" t="s">
        <v>945</v>
      </c>
      <c r="C4" s="40">
        <v>1141</v>
      </c>
      <c r="D4" s="40">
        <v>1141</v>
      </c>
      <c r="E4" s="39">
        <v>2</v>
      </c>
      <c r="F4" s="39">
        <v>4</v>
      </c>
      <c r="G4" s="44" t="s">
        <v>116</v>
      </c>
      <c r="H4" s="40" t="s">
        <v>127</v>
      </c>
      <c r="I4" s="40" t="s">
        <v>129</v>
      </c>
      <c r="J4" s="40" t="s">
        <v>66</v>
      </c>
      <c r="K4" s="40">
        <v>3</v>
      </c>
      <c r="L4" s="41">
        <f t="shared" si="0"/>
        <v>42.857142857142854</v>
      </c>
      <c r="M4" s="40" t="s">
        <v>142</v>
      </c>
      <c r="N4" s="40">
        <v>5</v>
      </c>
      <c r="O4" s="43">
        <f t="shared" si="1"/>
        <v>71.428571428571431</v>
      </c>
      <c r="P4" s="45" t="s">
        <v>145</v>
      </c>
      <c r="Q4" s="40">
        <v>4</v>
      </c>
      <c r="R4" s="43">
        <f t="shared" si="2"/>
        <v>57.142857142857139</v>
      </c>
      <c r="S4" s="40" t="s">
        <v>151</v>
      </c>
      <c r="T4" s="40" t="s">
        <v>154</v>
      </c>
    </row>
    <row r="5" spans="1:20" ht="38.25" customHeight="1" x14ac:dyDescent="0.15">
      <c r="A5" s="39" t="s">
        <v>67</v>
      </c>
      <c r="B5" s="40" t="s">
        <v>946</v>
      </c>
      <c r="C5" s="40">
        <v>0</v>
      </c>
      <c r="D5" s="40">
        <v>4</v>
      </c>
      <c r="E5" s="40">
        <v>0</v>
      </c>
      <c r="F5" s="40">
        <v>0</v>
      </c>
      <c r="G5" s="40"/>
      <c r="H5" s="40" t="s">
        <v>163</v>
      </c>
      <c r="I5" s="40" t="s">
        <v>165</v>
      </c>
      <c r="J5" s="40" t="s">
        <v>166</v>
      </c>
      <c r="K5" s="40">
        <v>0</v>
      </c>
      <c r="L5" s="41">
        <f t="shared" si="0"/>
        <v>0</v>
      </c>
      <c r="M5" s="40"/>
      <c r="N5" s="40">
        <v>1</v>
      </c>
      <c r="O5" s="43">
        <f t="shared" si="1"/>
        <v>14.285714285714285</v>
      </c>
      <c r="P5" s="40" t="s">
        <v>171</v>
      </c>
      <c r="Q5" s="40">
        <v>7</v>
      </c>
      <c r="R5" s="43">
        <f t="shared" si="2"/>
        <v>100</v>
      </c>
      <c r="S5" s="40" t="s">
        <v>174</v>
      </c>
      <c r="T5" s="40" t="s">
        <v>176</v>
      </c>
    </row>
    <row r="6" spans="1:20" ht="38.25" customHeight="1" x14ac:dyDescent="0.15">
      <c r="A6" s="39" t="s">
        <v>71</v>
      </c>
      <c r="B6" s="40" t="s">
        <v>947</v>
      </c>
      <c r="C6" s="40">
        <v>21</v>
      </c>
      <c r="D6" s="40">
        <v>21</v>
      </c>
      <c r="E6" s="40">
        <v>3</v>
      </c>
      <c r="F6" s="40">
        <v>3</v>
      </c>
      <c r="G6" s="40" t="s">
        <v>181</v>
      </c>
      <c r="H6" s="40" t="s">
        <v>184</v>
      </c>
      <c r="I6" s="40" t="s">
        <v>185</v>
      </c>
      <c r="J6" s="40" t="s">
        <v>186</v>
      </c>
      <c r="K6" s="40">
        <v>3</v>
      </c>
      <c r="L6" s="41">
        <f t="shared" si="0"/>
        <v>42.857142857142854</v>
      </c>
      <c r="M6" s="40" t="s">
        <v>188</v>
      </c>
      <c r="N6" s="40">
        <v>5</v>
      </c>
      <c r="O6" s="43">
        <f t="shared" si="1"/>
        <v>71.428571428571431</v>
      </c>
      <c r="P6" s="40" t="s">
        <v>191</v>
      </c>
      <c r="Q6" s="40">
        <v>4</v>
      </c>
      <c r="R6" s="43">
        <f t="shared" si="2"/>
        <v>57.142857142857139</v>
      </c>
      <c r="S6" s="40" t="s">
        <v>199</v>
      </c>
      <c r="T6" s="40" t="s">
        <v>200</v>
      </c>
    </row>
    <row r="7" spans="1:20" ht="39" customHeight="1" x14ac:dyDescent="0.15">
      <c r="A7" s="39" t="s">
        <v>80</v>
      </c>
      <c r="B7" s="40" t="s">
        <v>948</v>
      </c>
      <c r="C7" s="39">
        <v>21</v>
      </c>
      <c r="D7" s="39">
        <v>1</v>
      </c>
      <c r="E7" s="39">
        <v>3</v>
      </c>
      <c r="F7" s="39">
        <v>2</v>
      </c>
      <c r="G7" s="40" t="s">
        <v>181</v>
      </c>
      <c r="H7" s="40" t="s">
        <v>184</v>
      </c>
      <c r="I7" s="40" t="s">
        <v>185</v>
      </c>
      <c r="J7" s="40" t="s">
        <v>186</v>
      </c>
      <c r="K7" s="40">
        <v>0</v>
      </c>
      <c r="L7" s="41">
        <f t="shared" si="0"/>
        <v>0</v>
      </c>
      <c r="M7" s="40"/>
      <c r="N7" s="40">
        <v>7</v>
      </c>
      <c r="O7" s="43">
        <f t="shared" si="1"/>
        <v>100</v>
      </c>
      <c r="P7" s="40" t="s">
        <v>174</v>
      </c>
      <c r="Q7" s="40">
        <v>3</v>
      </c>
      <c r="R7" s="43">
        <f t="shared" si="2"/>
        <v>42.857142857142854</v>
      </c>
      <c r="S7" s="40" t="s">
        <v>214</v>
      </c>
      <c r="T7" s="40" t="s">
        <v>216</v>
      </c>
    </row>
    <row r="8" spans="1:20" ht="45.75" customHeight="1" x14ac:dyDescent="0.15">
      <c r="A8" s="39"/>
      <c r="B8" s="40"/>
      <c r="C8" s="40"/>
      <c r="D8" s="40"/>
      <c r="E8" s="40"/>
      <c r="F8" s="40"/>
      <c r="G8" s="40"/>
      <c r="H8" s="40"/>
      <c r="I8" s="40"/>
      <c r="J8" s="40"/>
      <c r="K8" s="40"/>
      <c r="L8" s="41"/>
      <c r="M8" s="40"/>
      <c r="N8" s="40"/>
      <c r="O8" s="43"/>
      <c r="P8" s="40"/>
      <c r="Q8" s="40"/>
      <c r="R8" s="43"/>
      <c r="S8" s="40"/>
      <c r="T8" s="40"/>
    </row>
    <row r="9" spans="1:20" ht="45.75" customHeight="1" x14ac:dyDescent="0.15">
      <c r="A9" s="39" t="s">
        <v>88</v>
      </c>
      <c r="B9" s="40" t="s">
        <v>945</v>
      </c>
      <c r="C9" s="40">
        <v>2</v>
      </c>
      <c r="D9" s="40">
        <v>1</v>
      </c>
      <c r="E9" s="40">
        <v>2</v>
      </c>
      <c r="F9" s="40">
        <v>2</v>
      </c>
      <c r="G9" s="40" t="s">
        <v>231</v>
      </c>
      <c r="H9" s="40" t="s">
        <v>184</v>
      </c>
      <c r="I9" s="40" t="s">
        <v>232</v>
      </c>
      <c r="J9" s="40" t="s">
        <v>186</v>
      </c>
      <c r="K9" s="40">
        <v>1</v>
      </c>
      <c r="L9" s="41">
        <f t="shared" ref="L9:L14" si="3">K9/7*100</f>
        <v>14.285714285714285</v>
      </c>
      <c r="M9" s="40" t="s">
        <v>241</v>
      </c>
      <c r="N9" s="40">
        <v>5</v>
      </c>
      <c r="O9" s="43">
        <f t="shared" ref="O9:O14" si="4">N9/7*100</f>
        <v>71.428571428571431</v>
      </c>
      <c r="P9" s="40" t="s">
        <v>242</v>
      </c>
      <c r="Q9" s="40">
        <v>2</v>
      </c>
      <c r="R9" s="43">
        <f t="shared" ref="R9:R14" si="5">Q9/7*100</f>
        <v>28.571428571428569</v>
      </c>
      <c r="S9" s="40" t="s">
        <v>247</v>
      </c>
      <c r="T9" s="40" t="s">
        <v>249</v>
      </c>
    </row>
    <row r="10" spans="1:20" ht="38.25" customHeight="1" x14ac:dyDescent="0.15">
      <c r="A10" s="39" t="s">
        <v>117</v>
      </c>
      <c r="B10" s="40" t="s">
        <v>949</v>
      </c>
      <c r="C10" s="40">
        <v>1</v>
      </c>
      <c r="D10" s="40">
        <v>1</v>
      </c>
      <c r="E10" s="40">
        <v>2</v>
      </c>
      <c r="F10" s="40">
        <v>2</v>
      </c>
      <c r="G10" s="40" t="s">
        <v>231</v>
      </c>
      <c r="H10" s="40" t="s">
        <v>184</v>
      </c>
      <c r="I10" s="40" t="s">
        <v>232</v>
      </c>
      <c r="J10" s="40" t="s">
        <v>186</v>
      </c>
      <c r="K10" s="40">
        <v>5</v>
      </c>
      <c r="L10" s="41">
        <f t="shared" si="3"/>
        <v>71.428571428571431</v>
      </c>
      <c r="M10" s="40" t="s">
        <v>251</v>
      </c>
      <c r="N10" s="40">
        <v>4</v>
      </c>
      <c r="O10" s="43">
        <f t="shared" si="4"/>
        <v>57.142857142857139</v>
      </c>
      <c r="P10" s="40" t="s">
        <v>253</v>
      </c>
      <c r="Q10" s="40">
        <v>2</v>
      </c>
      <c r="R10" s="43">
        <f t="shared" si="5"/>
        <v>28.571428571428569</v>
      </c>
      <c r="S10" s="40" t="s">
        <v>256</v>
      </c>
      <c r="T10" s="40" t="s">
        <v>257</v>
      </c>
    </row>
    <row r="11" spans="1:20" ht="39" customHeight="1" x14ac:dyDescent="0.15">
      <c r="A11" s="39" t="s">
        <v>123</v>
      </c>
      <c r="B11" s="40" t="s">
        <v>950</v>
      </c>
      <c r="C11" s="40">
        <v>250</v>
      </c>
      <c r="D11" s="40">
        <v>250</v>
      </c>
      <c r="E11" s="40">
        <v>3</v>
      </c>
      <c r="F11" s="40">
        <v>3</v>
      </c>
      <c r="G11" s="40" t="s">
        <v>62</v>
      </c>
      <c r="H11" s="40" t="s">
        <v>63</v>
      </c>
      <c r="I11" s="40" t="s">
        <v>262</v>
      </c>
      <c r="J11" s="40" t="s">
        <v>66</v>
      </c>
      <c r="K11" s="40">
        <v>4</v>
      </c>
      <c r="L11" s="41">
        <f t="shared" si="3"/>
        <v>57.142857142857139</v>
      </c>
      <c r="M11" s="40" t="s">
        <v>263</v>
      </c>
      <c r="N11" s="40">
        <v>6</v>
      </c>
      <c r="O11" s="43">
        <f t="shared" si="4"/>
        <v>85.714285714285708</v>
      </c>
      <c r="P11" s="40" t="s">
        <v>266</v>
      </c>
      <c r="Q11" s="40">
        <v>3</v>
      </c>
      <c r="R11" s="43">
        <f t="shared" si="5"/>
        <v>42.857142857142854</v>
      </c>
      <c r="S11" s="40" t="s">
        <v>269</v>
      </c>
      <c r="T11" s="40" t="s">
        <v>271</v>
      </c>
    </row>
    <row r="12" spans="1:20" ht="38.25" customHeight="1" x14ac:dyDescent="0.15">
      <c r="A12" s="39" t="s">
        <v>134</v>
      </c>
      <c r="B12" s="40" t="s">
        <v>945</v>
      </c>
      <c r="C12" s="40">
        <v>250</v>
      </c>
      <c r="D12" s="40">
        <v>250</v>
      </c>
      <c r="E12" s="40">
        <v>3</v>
      </c>
      <c r="F12" s="40">
        <v>4</v>
      </c>
      <c r="G12" s="40" t="s">
        <v>275</v>
      </c>
      <c r="H12" s="40" t="s">
        <v>276</v>
      </c>
      <c r="I12" s="40" t="s">
        <v>277</v>
      </c>
      <c r="J12" s="40" t="s">
        <v>66</v>
      </c>
      <c r="K12" s="40">
        <v>5</v>
      </c>
      <c r="L12" s="41">
        <f t="shared" si="3"/>
        <v>71.428571428571431</v>
      </c>
      <c r="M12" s="40" t="s">
        <v>280</v>
      </c>
      <c r="N12" s="40">
        <v>7</v>
      </c>
      <c r="O12" s="43">
        <f t="shared" si="4"/>
        <v>100</v>
      </c>
      <c r="P12" s="40" t="s">
        <v>283</v>
      </c>
      <c r="Q12" s="40">
        <v>2</v>
      </c>
      <c r="R12" s="43">
        <f t="shared" si="5"/>
        <v>28.571428571428569</v>
      </c>
      <c r="S12" s="40" t="s">
        <v>284</v>
      </c>
      <c r="T12" s="40" t="s">
        <v>286</v>
      </c>
    </row>
    <row r="13" spans="1:20" ht="39" customHeight="1" x14ac:dyDescent="0.15">
      <c r="A13" s="39" t="s">
        <v>146</v>
      </c>
      <c r="B13" s="40" t="s">
        <v>951</v>
      </c>
      <c r="C13" s="40">
        <v>250</v>
      </c>
      <c r="D13" s="40">
        <v>250</v>
      </c>
      <c r="E13" s="40">
        <v>3</v>
      </c>
      <c r="F13" s="40">
        <v>2</v>
      </c>
      <c r="G13" s="40" t="s">
        <v>62</v>
      </c>
      <c r="H13" s="40" t="s">
        <v>63</v>
      </c>
      <c r="I13" s="40" t="s">
        <v>262</v>
      </c>
      <c r="J13" s="40" t="s">
        <v>66</v>
      </c>
      <c r="K13" s="40">
        <v>5</v>
      </c>
      <c r="L13" s="41">
        <f t="shared" si="3"/>
        <v>71.428571428571431</v>
      </c>
      <c r="M13" s="40" t="s">
        <v>280</v>
      </c>
      <c r="N13" s="40">
        <v>5</v>
      </c>
      <c r="O13" s="43">
        <f t="shared" si="4"/>
        <v>71.428571428571431</v>
      </c>
      <c r="P13" s="40" t="s">
        <v>294</v>
      </c>
      <c r="Q13" s="40">
        <v>2</v>
      </c>
      <c r="R13" s="43">
        <f t="shared" si="5"/>
        <v>28.571428571428569</v>
      </c>
      <c r="S13" s="40" t="s">
        <v>297</v>
      </c>
      <c r="T13" s="40" t="s">
        <v>298</v>
      </c>
    </row>
    <row r="14" spans="1:20" ht="40.5" customHeight="1" x14ac:dyDescent="0.15">
      <c r="A14" s="39" t="s">
        <v>157</v>
      </c>
      <c r="B14" s="40" t="s">
        <v>301</v>
      </c>
      <c r="C14" s="40">
        <v>250</v>
      </c>
      <c r="D14" s="40">
        <v>250</v>
      </c>
      <c r="E14" s="40">
        <v>3</v>
      </c>
      <c r="F14" s="40">
        <v>3</v>
      </c>
      <c r="G14" s="40" t="s">
        <v>62</v>
      </c>
      <c r="H14" s="40" t="s">
        <v>127</v>
      </c>
      <c r="I14" s="40" t="s">
        <v>303</v>
      </c>
      <c r="J14" s="40" t="s">
        <v>66</v>
      </c>
      <c r="K14" s="40">
        <v>7</v>
      </c>
      <c r="L14" s="41">
        <f t="shared" si="3"/>
        <v>100</v>
      </c>
      <c r="M14" s="40" t="s">
        <v>283</v>
      </c>
      <c r="N14" s="40">
        <v>3</v>
      </c>
      <c r="O14" s="43">
        <f t="shared" si="4"/>
        <v>42.857142857142854</v>
      </c>
      <c r="P14" s="40" t="s">
        <v>305</v>
      </c>
      <c r="Q14" s="40">
        <v>0</v>
      </c>
      <c r="R14" s="43">
        <f t="shared" si="5"/>
        <v>0</v>
      </c>
      <c r="S14" s="40"/>
      <c r="T14" s="40" t="s">
        <v>306</v>
      </c>
    </row>
    <row r="15" spans="1:20" ht="13" x14ac:dyDescent="0.15">
      <c r="K15" s="18">
        <f>SUM(K2:K14)/84*100</f>
        <v>41.666666666666671</v>
      </c>
      <c r="N15" s="18">
        <f>SUM(N2:N14)/84*100</f>
        <v>71.428571428571431</v>
      </c>
      <c r="Q15" s="18">
        <f>SUM(Q2:Q14)/84*100</f>
        <v>45.238095238095241</v>
      </c>
    </row>
    <row r="16" spans="1:20" ht="15.75" customHeight="1" x14ac:dyDescent="0.15">
      <c r="K16">
        <f>SUM(K2:K14)</f>
        <v>35</v>
      </c>
      <c r="N16">
        <f t="shared" ref="N16:Q16" si="6">SUM(N2:N14)</f>
        <v>60</v>
      </c>
      <c r="Q16">
        <f t="shared" si="6"/>
        <v>38</v>
      </c>
    </row>
    <row r="17" spans="11:17" ht="15.75" customHeight="1" x14ac:dyDescent="0.15">
      <c r="K17">
        <f>K16/60*100</f>
        <v>58.333333333333336</v>
      </c>
      <c r="N17">
        <f>N16/60*100</f>
        <v>100</v>
      </c>
      <c r="Q17">
        <f t="shared" ref="Q17" si="7">Q16/60*100</f>
        <v>63.333333333333329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A7B4F-E412-004C-BF8B-2460CD17AE9E}">
  <dimension ref="A1:L44"/>
  <sheetViews>
    <sheetView workbookViewId="0">
      <selection activeCell="H10" sqref="H10"/>
    </sheetView>
  </sheetViews>
  <sheetFormatPr baseColWidth="10" defaultRowHeight="13" x14ac:dyDescent="0.15"/>
  <cols>
    <col min="1" max="1" width="29" customWidth="1"/>
    <col min="2" max="2" width="12.6640625" customWidth="1"/>
    <col min="3" max="3" width="11.83203125" customWidth="1"/>
    <col min="4" max="4" width="15.1640625" customWidth="1"/>
    <col min="7" max="7" width="13.6640625" customWidth="1"/>
    <col min="10" max="12" width="11.6640625" bestFit="1" customWidth="1"/>
  </cols>
  <sheetData>
    <row r="1" spans="1:12" ht="36" customHeight="1" x14ac:dyDescent="0.15">
      <c r="A1" s="27" t="s">
        <v>774</v>
      </c>
      <c r="B1" s="28" t="s">
        <v>771</v>
      </c>
      <c r="C1" s="28" t="s">
        <v>772</v>
      </c>
      <c r="D1" s="28" t="s">
        <v>773</v>
      </c>
      <c r="E1" s="25"/>
      <c r="F1">
        <v>35</v>
      </c>
      <c r="G1">
        <v>60</v>
      </c>
      <c r="H1">
        <v>38</v>
      </c>
      <c r="J1" s="28" t="s">
        <v>771</v>
      </c>
      <c r="K1" s="28" t="s">
        <v>772</v>
      </c>
      <c r="L1" s="28" t="s">
        <v>773</v>
      </c>
    </row>
    <row r="2" spans="1:12" ht="18" customHeight="1" x14ac:dyDescent="0.15">
      <c r="A2" s="26" t="s">
        <v>764</v>
      </c>
      <c r="B2" s="29">
        <f>SUM(IF(COUNTIFS(ParticipantUI!$D$2:$D$5, $E2, ParticipantUI!$H$2:$H$5, F$2) &gt; 0, 1, 0),IF(COUNTIFS(ParticipantUI!$D$6:$D$11, $E2, ParticipantUI!$H$6:$H$11, F$2) &gt; 0, 1, 0),IF(COUNTIFS(ParticipantUI!$D$12:$D$16, $E2, ParticipantUI!$H$12:$H$16, F$2) &gt; 0, 1, 0),IF(COUNTIFS(ParticipantUI!$D$17:$D$17, $E2, ParticipantUI!$H$17:$H$17, F$2) &gt; 0, 1, 0),IF(COUNTIFS(ParticipantUI!$D$18:$D$20, $E2, ParticipantUI!$H$18:$H$20, F$2) &gt; 0, 1, 0),IF(COUNTIFS(ParticipantUI!$D$21:$D$24, $E2, ParticipantUI!$H$21:$H$24, F$2) &gt; 0, 1, 0),IF(COUNTIFS(ParticipantUI!$D$47:$D$52, $E2, ParticipantUI!$H$47:$H$52, F$2) &gt; 0, 1, 0),IF(COUNTIFS(ParticipantUI!$D$53:$D$56, $E2, ParticipantUI!$H$53:$H$56, F$2) &gt; 0, 1, 0),IF(COUNTIFS(ParticipantUI!$D$57:$D$61, $E2, ParticipantUI!$H$57:$H$61, F$2) &gt; 0, 1, 0),IF(COUNTIFS(ParticipantUI!$D$62:$D$63, $E2, ParticipantUI!$H$62:$H$63, F$2) &gt; 0, 1, 0),IF(COUNTIFS(ParticipantUI!$D$64:$D$67, $E2, ParticipantUI!$H$64:$H$67, F$2) &gt; 0, 1, 0),IF(COUNTIFS(ParticipantUI!$D$68:$D$71, $E2, ParticipantUI!$H$68:$H$71, F$2) &gt; 0, 1, 0),IF(COUNTIFS(ParticipantUI!$D$97:$D$100, $E2, ParticipantUI!$H$97:$H$100, F$2) &gt; 0, 1, 0),IF(COUNTIFS(ParticipantUI!$D$101:$D$104, $E2, ParticipantUI!$H$101:$H$104, F$2) &gt; 0, 1, 0),IF(COUNTIFS(ParticipantUI!$D$105:$D$107, $E2, ParticipantUI!$H$105:$H$107, F$2) &gt; 0, 1, 0),IF(COUNTIFS(ParticipantUI!$D$108:$D$110, $E2, ParticipantUI!$H$108:$H$110, F$2) &gt; 0, 1, 0),IF(COUNTIFS(ParticipantUI!$D$111:$D$114, $E2, ParticipantUI!$H$111:$H$114, F$2) &gt; 0, 1, 0),IF(COUNTIFS(ParticipantUI!$D$115:$D$117, $E2, ParticipantUI!$H$115:$H$117, F$2) &gt; 0, 1, 0),IF(COUNTIFS(ParticipantUI!$D$141:$D$146, $E2, ParticipantUI!$H$141:$H$146, F$2) &gt; 0, 1, 0),IF(COUNTIFS(ParticipantUI!$D$147:$D$148, $E2, ParticipantUI!$H$147:$H$148, F$2) &gt; 0, 1, 0),IF(COUNTIFS(ParticipantUI!$D$149:$D$150, $E2, ParticipantUI!$H$149:$H$150, F$2) &gt; 0, 1, 0),IF(COUNTIFS(ParticipantUI!$D$151:$D$152, $E2, ParticipantUI!$H$151:$H$152, F$2) &gt; 0, 1, 0),IF(COUNTIFS(ParticipantUI!$D$153:$D$154, $E2, ParticipantUI!$H$153:$H$154, F$2) &gt; 0, 1, 0),IF(COUNTIFS(ParticipantUI!$D$155:$D$157, $E2, ParticipantUI!$H$155:$H$157, F$2) &gt; 0, 1, 0),IF(COUNTIFS(ParticipantUI!$D$179:$D$183, $E2, ParticipantUI!$H$179:$H$183, F$2) &gt; 0, 1, 0),IF(COUNTIFS(ParticipantUI!$D$184:$D$186, $E2, ParticipantUI!$H$184:$H$186, F$2) &gt; 0, 1, 0),IF(COUNTIFS(ParticipantUI!$D$187:$D$189, $E2, ParticipantUI!$H$187:$H$189, F$2) &gt; 0, 1, 0),IF(COUNTIFS(ParticipantUI!$D$190:$D$190, $E2, ParticipantUI!$H$190:$H$190, F$2) &gt; 0, 1, 0),IF(COUNTIFS(ParticipantUI!$D$191:$D$192, $E2, ParticipantUI!$H$191:$H$192, F$2) &gt; 0, 1, 0),IF(COUNTIFS(ParticipantUI!$D$193:$D$194, $E2, ParticipantUI!$H$193:$H$194, F$2) &gt; 0, 1, 0),IF(COUNTIFS(ParticipantUI!$D$212:$D$215, $E2, ParticipantUI!$H$212:$H$215, F$2) &gt; 0, 1, 0),IF(COUNTIFS(ParticipantUI!$D$216:$D$218, $E2, ParticipantUI!$H$216:$H$218, F$2) &gt; 0, 1, 0),IF(COUNTIFS(ParticipantUI!$D$219:$D$220, $E2, ParticipantUI!$H$219:$H$220, F$2) &gt; 0, 1, 0),IF(COUNTIFS(ParticipantUI!$D$221:$D$222, $E2, ParticipantUI!$H$221:$H$222, F$2) &gt; 0, 1, 0),IF(COUNTIFS(ParticipantUI!$D$223:$D$227, $E2, ParticipantUI!$H$223:$H$227, F$2) &gt; 0, 1, 0),IF(COUNTIFS(ParticipantUI!$D$228:$D$229, $E2, ParticipantUI!$H$228:$H$229, F$2) &gt; 0, 1, 0),IF(COUNTIFS(ParticipantUI!$D$259:$D$261, $E2, ParticipantUI!$H$259:$H$261, F$2) &gt; 0, 1, 0),IF(COUNTIFS(ParticipantUI!$D$262:$D$263, $E2, ParticipantUI!$H$262:$H$263, F$2) &gt; 0, 1, 0),IF(COUNTIFS(ParticipantUI!$D$264:$D$265, $E2, ParticipantUI!$H$264:$H$265, F$2) &gt; 0, 1, 0),IF(COUNTIFS(ParticipantUI!$D$266:$D$267, $E2, ParticipantUI!$H$266:$H$267, F$2) &gt; 0, 1, 0),IF(COUNTIFS(ParticipantUI!$D$268:$D$268, $E2, ParticipantUI!$H$268:$H$268, F$2) &gt; 0, 1, 0),IF(COUNTIFS(ParticipantUI!$D$269:$D$269, $E2, ParticipantUI!$H$269:$H$269, F$2) &gt; 0, 1, 0),IF(COUNTIFS(ParticipantUI!$D$25:$D$29, $E2, ParticipantUI!$H$25:$H$29, F$2) &gt; 0, 1, 0),IF(COUNTIFS(ParticipantUI!$D$30:$D$33, $E2, ParticipantUI!$H$30:$H$33, F$2) &gt; 0, 1, 0),IF(COUNTIFS(ParticipantUI!$D$34:$D$37, $E2, ParticipantUI!$H$34:$H$37, F$2) &gt; 0, 1, 0),IF(COUNTIFS(ParticipantUI!$D$38:$D$40, $E2, ParticipantUI!$H$38:$H$40, F$2) &gt; 0, 1, 0),IF(COUNTIFS(ParticipantUI!$D$41:$D$43, $E2, ParticipantUI!$H$41:$H$43, F$2) &gt; 0, 1, 0),IF(COUNTIFS(ParticipantUI!$D$44:$D$46, $E2, ParticipantUI!$H$44:$H$46, F$2) &gt; 0, 1, 0),IF(COUNTIFS(ParticipantUI!$D$72:$D$75, $E2, ParticipantUI!$H$72:$H$75, F$2) &gt; 0, 1, 0),IF(COUNTIFS(ParticipantUI!$D$76:$D$80, $E2, ParticipantUI!$H$76:$H$80, F$2) &gt; 0, 1, 0),IF(COUNTIFS(ParticipantUI!$D$81:$D$86, $E2, ParticipantUI!$H$81:$H$86, F$2) &gt; 0, 1, 0),IF(COUNTIFS(ParticipantUI!$D$87:$D$91, $E2, ParticipantUI!$H$87:$H$91, F$2) &gt; 0, 1, 0),IF(COUNTIFS(ParticipantUI!$D$92:$D$93, $E2, ParticipantUI!$H$92:$H$93, F$2) &gt; 0, 1, 0),IF(COUNTIFS(ParticipantUI!$D$94:$D$96, $E2, ParticipantUI!$H$94:$H$96, F$2) &gt; 0, 1, 0),IF(COUNTIFS(ParticipantUI!$D$118:$D$120, $E2, ParticipantUI!$H$118:$H$120, F$2) &gt; 0, 1, 0),IF(COUNTIFS(ParticipantUI!$D$121:$D$125, $E2, ParticipantUI!$H$121:$H$125, F$2) &gt; 0, 1, 0),IF(COUNTIFS(ParticipantUI!$D$126:$D$130, $E2, ParticipantUI!$H$126:$H$130, F$2) &gt; 0, 1, 0),IF(COUNTIFS(ParticipantUI!$D$131:$D$133, $E2, ParticipantUI!$H$131:$H$133, F$2) &gt; 0, 1, 0),IF(COUNTIFS(ParticipantUI!$D$134:$D$136, $E2, ParticipantUI!$H$134:$H$136, F$2) &gt; 0, 1, 0),IF(COUNTIFS(ParticipantUI!$D$137:$D$140, $E2, ParticipantUI!$H$137:$H$140, F$2) &gt; 0, 1, 0),IF(COUNTIFS(ParticipantUI!$D$158:$D$161, $E2, ParticipantUI!$H$158:$H$161, F$2) &gt; 0, 1, 0),IF(COUNTIFS(ParticipantUI!$D$162:$D$166, $E2, ParticipantUI!$H$162:$H$166, F$2) &gt; 0, 1, 0),IF(COUNTIFS(ParticipantUI!$D$167:$D$169, $E2, ParticipantUI!$H$167:$H$169, F$2) &gt; 0, 1, 0),IF(COUNTIFS(ParticipantUI!$D$170:$D$172, $E2, ParticipantUI!$H$170:$H$172, F$2) &gt; 0, 1, 0),IF(COUNTIFS(ParticipantUI!$D$173:$D$175, $E2, ParticipantUI!$H$173:$H$175, F$2) &gt; 0, 1, 0),IF(COUNTIFS(ParticipantUI!$D$176:$D$178, $E2, ParticipantUI!$H$176:$H$178, F$2) &gt; 0, 1, 0),IF(COUNTIFS(ParticipantUI!$D$195:$D$197, $E2, ParticipantUI!$H$195:$H$197, F$2) &gt; 0, 1, 0),IF(COUNTIFS(ParticipantUI!$D$198:$D$200, $E2, ParticipantUI!$H$198:$H$200, F$2) &gt; 0, 1, 0),IF(COUNTIFS(ParticipantUI!$D$201:$D$204, $E2, ParticipantUI!$H$201:$H$204, F$2) &gt; 0, 1, 0),IF(COUNTIFS(ParticipantUI!$D$205:$D$207, $E2, ParticipantUI!$H$205:$H$207, F$2) &gt; 0, 1, 0),IF(COUNTIFS(ParticipantUI!$D$208:$D$208, $E2, ParticipantUI!$H$208:$H$208, F$2) &gt; 0, 1, 0),IF(COUNTIFS(ParticipantUI!$D$209:$D$211, $E2, ParticipantUI!$H$209:$H$211, F$2) &gt; 0, 1, 0),IF(COUNTIFS(ParticipantUI!$D$230:$D$233, $E2, ParticipantUI!$H$230:$H$233, F$2) &gt; 0, 1, 0),IF(COUNTIFS(ParticipantUI!$D$234:$D$239, $E2, ParticipantUI!$H$234:$H$239, F$2) &gt; 0, 1, 0),IF(COUNTIFS(ParticipantUI!$D$240:$D$243, $E2, ParticipantUI!$H$240:$H$243, F$2) &gt; 0, 1, 0),IF(COUNTIFS(ParticipantUI!$D$244:$D$247, $E2, ParticipantUI!$H$244:$H$247, F$2) &gt; 0, 1, 0),IF(COUNTIFS(ParticipantUI!$D$248:$D$254, $E2, ParticipantUI!$H$248:$H$254, F$2) &gt; 0, 1, 0),IF(COUNTIFS(ParticipantUI!$D$255:$D$258, $E2, ParticipantUI!$H$255:$H$258, F$2) &gt; 0, 1, 0),IF(COUNTIFS(ParticipantUI!$D$270:$D$271, $E2, ParticipantUI!$H$270:$H$271, F$2) &gt; 0, 1, 0),IF(COUNTIFS(ParticipantUI!$D$272:$D$273, $E2, ParticipantUI!$H$272:$H$273, F$2) &gt; 0, 1, 0),IF(COUNTIFS(ParticipantUI!$D$274:$D$276, $E2, ParticipantUI!$H$274:$H$276, F$2) &gt; 0, 1, 0),IF(COUNTIFS(ParticipantUI!$D$277:$D$281, $E2, ParticipantUI!$H$277:$H$281, F$2) &gt; 0, 1, 0),IF(COUNTIFS(ParticipantUI!$D$282:$D$286, $E2, ParticipantUI!$H$282:$H$286, F$2) &gt; 0, 1, 0),IF(COUNTIFS(ParticipantUI!$D$287:$D$289, $E2, ParticipantUI!$H$287:$H$289, F$2) &gt; 0, 1, 0))</f>
        <v>31</v>
      </c>
      <c r="C2" s="29">
        <f>SUM(IF(COUNTIFS(ParticipantUI!$D$2:$D$5, $E2, ParticipantUI!$H$2:$H$5, G$2) &gt; 0, 1, 0),IF(COUNTIFS(ParticipantUI!$D$6:$D$11, $E2, ParticipantUI!$H$6:$H$11, G$2) &gt; 0, 1, 0),IF(COUNTIFS(ParticipantUI!$D$12:$D$16, $E2, ParticipantUI!$H$12:$H$16, G$2) &gt; 0, 1, 0),IF(COUNTIFS(ParticipantUI!$D$17:$D$17, $E2, ParticipantUI!$H$17:$H$17, G$2) &gt; 0, 1, 0),IF(COUNTIFS(ParticipantUI!$D$18:$D$20, $E2, ParticipantUI!$H$18:$H$20, G$2) &gt; 0, 1, 0),IF(COUNTIFS(ParticipantUI!$D$21:$D$24, $E2, ParticipantUI!$H$21:$H$24, G$2) &gt; 0, 1, 0),IF(COUNTIFS(ParticipantUI!$D$47:$D$52, $E2, ParticipantUI!$H$47:$H$52, G$2) &gt; 0, 1, 0),IF(COUNTIFS(ParticipantUI!$D$53:$D$56, $E2, ParticipantUI!$H$53:$H$56, G$2) &gt; 0, 1, 0),IF(COUNTIFS(ParticipantUI!$D$57:$D$61, $E2, ParticipantUI!$H$57:$H$61, G$2) &gt; 0, 1, 0),IF(COUNTIFS(ParticipantUI!$D$62:$D$63, $E2, ParticipantUI!$H$62:$H$63, G$2) &gt; 0, 1, 0),IF(COUNTIFS(ParticipantUI!$D$64:$D$67, $E2, ParticipantUI!$H$64:$H$67, G$2) &gt; 0, 1, 0),IF(COUNTIFS(ParticipantUI!$D$68:$D$71, $E2, ParticipantUI!$H$68:$H$71, G$2) &gt; 0, 1, 0),IF(COUNTIFS(ParticipantUI!$D$97:$D$100, $E2, ParticipantUI!$H$97:$H$100, G$2) &gt; 0, 1, 0),IF(COUNTIFS(ParticipantUI!$D$101:$D$104, $E2, ParticipantUI!$H$101:$H$104, G$2) &gt; 0, 1, 0),IF(COUNTIFS(ParticipantUI!$D$105:$D$107, $E2, ParticipantUI!$H$105:$H$107, G$2) &gt; 0, 1, 0),IF(COUNTIFS(ParticipantUI!$D$108:$D$110, $E2, ParticipantUI!$H$108:$H$110, G$2) &gt; 0, 1, 0),IF(COUNTIFS(ParticipantUI!$D$111:$D$114, $E2, ParticipantUI!$H$111:$H$114, G$2) &gt; 0, 1, 0),IF(COUNTIFS(ParticipantUI!$D$115:$D$117, $E2, ParticipantUI!$H$115:$H$117, G$2) &gt; 0, 1, 0),IF(COUNTIFS(ParticipantUI!$D$141:$D$146, $E2, ParticipantUI!$H$141:$H$146, G$2) &gt; 0, 1, 0),IF(COUNTIFS(ParticipantUI!$D$147:$D$148, $E2, ParticipantUI!$H$147:$H$148, G$2) &gt; 0, 1, 0),IF(COUNTIFS(ParticipantUI!$D$149:$D$150, $E2, ParticipantUI!$H$149:$H$150, G$2) &gt; 0, 1, 0),IF(COUNTIFS(ParticipantUI!$D$151:$D$152, $E2, ParticipantUI!$H$151:$H$152, G$2) &gt; 0, 1, 0),IF(COUNTIFS(ParticipantUI!$D$153:$D$154, $E2, ParticipantUI!$H$153:$H$154, G$2) &gt; 0, 1, 0),IF(COUNTIFS(ParticipantUI!$D$155:$D$157, $E2, ParticipantUI!$H$155:$H$157, G$2) &gt; 0, 1, 0),IF(COUNTIFS(ParticipantUI!$D$179:$D$183, $E2, ParticipantUI!$H$179:$H$183, G$2) &gt; 0, 1, 0),IF(COUNTIFS(ParticipantUI!$D$184:$D$186, $E2, ParticipantUI!$H$184:$H$186, G$2) &gt; 0, 1, 0),IF(COUNTIFS(ParticipantUI!$D$187:$D$189, $E2, ParticipantUI!$H$187:$H$189, G$2) &gt; 0, 1, 0),IF(COUNTIFS(ParticipantUI!$D$190:$D$190, $E2, ParticipantUI!$H$190:$H$190, G$2) &gt; 0, 1, 0),IF(COUNTIFS(ParticipantUI!$D$191:$D$192, $E2, ParticipantUI!$H$191:$H$192, G$2) &gt; 0, 1, 0),IF(COUNTIFS(ParticipantUI!$D$193:$D$194, $E2, ParticipantUI!$H$193:$H$194, G$2) &gt; 0, 1, 0),IF(COUNTIFS(ParticipantUI!$D$212:$D$215, $E2, ParticipantUI!$H$212:$H$215, G$2) &gt; 0, 1, 0),IF(COUNTIFS(ParticipantUI!$D$216:$D$218, $E2, ParticipantUI!$H$216:$H$218, G$2) &gt; 0, 1, 0),IF(COUNTIFS(ParticipantUI!$D$219:$D$220, $E2, ParticipantUI!$H$219:$H$220, G$2) &gt; 0, 1, 0),IF(COUNTIFS(ParticipantUI!$D$221:$D$222, $E2, ParticipantUI!$H$221:$H$222, G$2) &gt; 0, 1, 0),IF(COUNTIFS(ParticipantUI!$D$223:$D$227, $E2, ParticipantUI!$H$223:$H$227, G$2) &gt; 0, 1, 0),IF(COUNTIFS(ParticipantUI!$D$228:$D$229, $E2, ParticipantUI!$H$228:$H$229, G$2) &gt; 0, 1, 0),IF(COUNTIFS(ParticipantUI!$D$259:$D$261, $E2, ParticipantUI!$H$259:$H$261, G$2) &gt; 0, 1, 0),IF(COUNTIFS(ParticipantUI!$D$262:$D$263, $E2, ParticipantUI!$H$262:$H$263, G$2) &gt; 0, 1, 0),IF(COUNTIFS(ParticipantUI!$D$264:$D$265, $E2, ParticipantUI!$H$264:$H$265, G$2) &gt; 0, 1, 0),IF(COUNTIFS(ParticipantUI!$D$266:$D$267, $E2, ParticipantUI!$H$266:$H$267, G$2) &gt; 0, 1, 0),IF(COUNTIFS(ParticipantUI!$D$268:$D$268, $E2, ParticipantUI!$H$268:$H$268, G$2) &gt; 0, 1, 0),IF(COUNTIFS(ParticipantUI!$D$269:$D$269, $E2, ParticipantUI!$H$269:$H$269, G$2) &gt; 0, 1, 0),IF(COUNTIFS(ParticipantUI!$D$25:$D$29, $E2, ParticipantUI!$H$25:$H$29, G$2) &gt; 0, 1, 0),IF(COUNTIFS(ParticipantUI!$D$30:$D$33, $E2, ParticipantUI!$H$30:$H$33, G$2) &gt; 0, 1, 0),IF(COUNTIFS(ParticipantUI!$D$34:$D$37, $E2, ParticipantUI!$H$34:$H$37, G$2) &gt; 0, 1, 0),IF(COUNTIFS(ParticipantUI!$D$38:$D$40, $E2, ParticipantUI!$H$38:$H$40, G$2) &gt; 0, 1, 0),IF(COUNTIFS(ParticipantUI!$D$41:$D$43, $E2, ParticipantUI!$H$41:$H$43, G$2) &gt; 0, 1, 0),IF(COUNTIFS(ParticipantUI!$D$44:$D$46, $E2, ParticipantUI!$H$44:$H$46, G$2) &gt; 0, 1, 0),IF(COUNTIFS(ParticipantUI!$D$72:$D$75, $E2, ParticipantUI!$H$72:$H$75, G$2) &gt; 0, 1, 0),IF(COUNTIFS(ParticipantUI!$D$76:$D$80, $E2, ParticipantUI!$H$76:$H$80, G$2) &gt; 0, 1, 0),IF(COUNTIFS(ParticipantUI!$D$81:$D$86, $E2, ParticipantUI!$H$81:$H$86, G$2) &gt; 0, 1, 0),IF(COUNTIFS(ParticipantUI!$D$87:$D$91, $E2, ParticipantUI!$H$87:$H$91, G$2) &gt; 0, 1, 0),IF(COUNTIFS(ParticipantUI!$D$92:$D$93, $E2, ParticipantUI!$H$92:$H$93, G$2) &gt; 0, 1, 0),IF(COUNTIFS(ParticipantUI!$D$94:$D$96, $E2, ParticipantUI!$H$94:$H$96, G$2) &gt; 0, 1, 0),IF(COUNTIFS(ParticipantUI!$D$118:$D$120, $E2, ParticipantUI!$H$118:$H$120, G$2) &gt; 0, 1, 0),IF(COUNTIFS(ParticipantUI!$D$121:$D$125, $E2, ParticipantUI!$H$121:$H$125, G$2) &gt; 0, 1, 0),IF(COUNTIFS(ParticipantUI!$D$126:$D$130, $E2, ParticipantUI!$H$126:$H$130, G$2) &gt; 0, 1, 0),IF(COUNTIFS(ParticipantUI!$D$131:$D$133, $E2, ParticipantUI!$H$131:$H$133, G$2) &gt; 0, 1, 0),IF(COUNTIFS(ParticipantUI!$D$134:$D$136, $E2, ParticipantUI!$H$134:$H$136, G$2) &gt; 0, 1, 0),IF(COUNTIFS(ParticipantUI!$D$137:$D$140, $E2, ParticipantUI!$H$137:$H$140, G$2) &gt; 0, 1, 0),IF(COUNTIFS(ParticipantUI!$D$158:$D$161, $E2, ParticipantUI!$H$158:$H$161, G$2) &gt; 0, 1, 0),IF(COUNTIFS(ParticipantUI!$D$162:$D$166, $E2, ParticipantUI!$H$162:$H$166, G$2) &gt; 0, 1, 0),IF(COUNTIFS(ParticipantUI!$D$167:$D$169, $E2, ParticipantUI!$H$167:$H$169, G$2) &gt; 0, 1, 0),IF(COUNTIFS(ParticipantUI!$D$170:$D$172, $E2, ParticipantUI!$H$170:$H$172, G$2) &gt; 0, 1, 0),IF(COUNTIFS(ParticipantUI!$D$173:$D$175, $E2, ParticipantUI!$H$173:$H$175, G$2) &gt; 0, 1, 0),IF(COUNTIFS(ParticipantUI!$D$176:$D$178, $E2, ParticipantUI!$H$176:$H$178, G$2) &gt; 0, 1, 0),IF(COUNTIFS(ParticipantUI!$D$195:$D$197, $E2, ParticipantUI!$H$195:$H$197, G$2) &gt; 0, 1, 0),IF(COUNTIFS(ParticipantUI!$D$198:$D$200, $E2, ParticipantUI!$H$198:$H$200, G$2) &gt; 0, 1, 0),IF(COUNTIFS(ParticipantUI!$D$201:$D$204, $E2, ParticipantUI!$H$201:$H$204, G$2) &gt; 0, 1, 0),IF(COUNTIFS(ParticipantUI!$D$205:$D$207, $E2, ParticipantUI!$H$205:$H$207, G$2) &gt; 0, 1, 0),IF(COUNTIFS(ParticipantUI!$D$208:$D$208, $E2, ParticipantUI!$H$208:$H$208, G$2) &gt; 0, 1, 0),IF(COUNTIFS(ParticipantUI!$D$209:$D$211, $E2, ParticipantUI!$H$209:$H$211, G$2) &gt; 0, 1, 0),IF(COUNTIFS(ParticipantUI!$D$230:$D$233, $E2, ParticipantUI!$H$230:$H$233, G$2) &gt; 0, 1, 0),IF(COUNTIFS(ParticipantUI!$D$234:$D$239, $E2, ParticipantUI!$H$234:$H$239, G$2) &gt; 0, 1, 0),IF(COUNTIFS(ParticipantUI!$D$240:$D$243, $E2, ParticipantUI!$H$240:$H$243, G$2) &gt; 0, 1, 0),IF(COUNTIFS(ParticipantUI!$D$244:$D$247, $E2, ParticipantUI!$H$244:$H$247, G$2) &gt; 0, 1, 0),IF(COUNTIFS(ParticipantUI!$D$248:$D$254, $E2, ParticipantUI!$H$248:$H$254, G$2) &gt; 0, 1, 0),IF(COUNTIFS(ParticipantUI!$D$255:$D$258, $E2, ParticipantUI!$H$255:$H$258, G$2) &gt; 0, 1, 0),IF(COUNTIFS(ParticipantUI!$D$270:$D$271, $E2, ParticipantUI!$H$270:$H$271, G$2) &gt; 0, 1, 0),IF(COUNTIFS(ParticipantUI!$D$272:$D$273, $E2, ParticipantUI!$H$272:$H$273, G$2) &gt; 0, 1, 0),IF(COUNTIFS(ParticipantUI!$D$274:$D$276, $E2, ParticipantUI!$H$274:$H$276, G$2) &gt; 0, 1, 0),IF(COUNTIFS(ParticipantUI!$D$277:$D$281, $E2, ParticipantUI!$H$277:$H$281, G$2) &gt; 0, 1, 0),IF(COUNTIFS(ParticipantUI!$D$282:$D$286, $E2, ParticipantUI!$H$282:$H$286, G$2) &gt; 0, 1, 0),IF(COUNTIFS(ParticipantUI!$D$287:$D$289, $E2, ParticipantUI!$H$287:$H$289, G$2) &gt; 0, 1, 0))</f>
        <v>49</v>
      </c>
      <c r="D2" s="29">
        <f>SUM(IF(COUNTIFS(ParticipantUI!$D$2:$D$5, $E2, ParticipantUI!$H$2:$H$5, H$2) &gt; 0, 1, 0),IF(COUNTIFS(ParticipantUI!$D$6:$D$11, $E2, ParticipantUI!$H$6:$H$11, H$2) &gt; 0, 1, 0),IF(COUNTIFS(ParticipantUI!$D$12:$D$16, $E2, ParticipantUI!$H$12:$H$16, H$2) &gt; 0, 1, 0),IF(COUNTIFS(ParticipantUI!$D$17:$D$17, $E2, ParticipantUI!$H$17:$H$17, H$2) &gt; 0, 1, 0),IF(COUNTIFS(ParticipantUI!$D$18:$D$20, $E2, ParticipantUI!$H$18:$H$20, H$2) &gt; 0, 1, 0),IF(COUNTIFS(ParticipantUI!$D$21:$D$24, $E2, ParticipantUI!$H$21:$H$24, H$2) &gt; 0, 1, 0),IF(COUNTIFS(ParticipantUI!$D$47:$D$52, $E2, ParticipantUI!$H$47:$H$52, H$2) &gt; 0, 1, 0),IF(COUNTIFS(ParticipantUI!$D$53:$D$56, $E2, ParticipantUI!$H$53:$H$56, H$2) &gt; 0, 1, 0),IF(COUNTIFS(ParticipantUI!$D$57:$D$61, $E2, ParticipantUI!$H$57:$H$61, H$2) &gt; 0, 1, 0),IF(COUNTIFS(ParticipantUI!$D$62:$D$63, $E2, ParticipantUI!$H$62:$H$63, H$2) &gt; 0, 1, 0),IF(COUNTIFS(ParticipantUI!$D$64:$D$67, $E2, ParticipantUI!$H$64:$H$67, H$2) &gt; 0, 1, 0),IF(COUNTIFS(ParticipantUI!$D$68:$D$71, $E2, ParticipantUI!$H$68:$H$71, H$2) &gt; 0, 1, 0),IF(COUNTIFS(ParticipantUI!$D$97:$D$100, $E2, ParticipantUI!$H$97:$H$100, H$2) &gt; 0, 1, 0),IF(COUNTIFS(ParticipantUI!$D$101:$D$104, $E2, ParticipantUI!$H$101:$H$104, H$2) &gt; 0, 1, 0),IF(COUNTIFS(ParticipantUI!$D$105:$D$107, $E2, ParticipantUI!$H$105:$H$107, H$2) &gt; 0, 1, 0),IF(COUNTIFS(ParticipantUI!$D$108:$D$110, $E2, ParticipantUI!$H$108:$H$110, H$2) &gt; 0, 1, 0),IF(COUNTIFS(ParticipantUI!$D$111:$D$114, $E2, ParticipantUI!$H$111:$H$114, H$2) &gt; 0, 1, 0),IF(COUNTIFS(ParticipantUI!$D$115:$D$117, $E2, ParticipantUI!$H$115:$H$117, H$2) &gt; 0, 1, 0),IF(COUNTIFS(ParticipantUI!$D$141:$D$146, $E2, ParticipantUI!$H$141:$H$146, H$2) &gt; 0, 1, 0),IF(COUNTIFS(ParticipantUI!$D$147:$D$148, $E2, ParticipantUI!$H$147:$H$148, H$2) &gt; 0, 1, 0),IF(COUNTIFS(ParticipantUI!$D$149:$D$150, $E2, ParticipantUI!$H$149:$H$150, H$2) &gt; 0, 1, 0),IF(COUNTIFS(ParticipantUI!$D$151:$D$152, $E2, ParticipantUI!$H$151:$H$152, H$2) &gt; 0, 1, 0),IF(COUNTIFS(ParticipantUI!$D$153:$D$154, $E2, ParticipantUI!$H$153:$H$154, H$2) &gt; 0, 1, 0),IF(COUNTIFS(ParticipantUI!$D$155:$D$157, $E2, ParticipantUI!$H$155:$H$157, H$2) &gt; 0, 1, 0),IF(COUNTIFS(ParticipantUI!$D$179:$D$183, $E2, ParticipantUI!$H$179:$H$183, H$2) &gt; 0, 1, 0),IF(COUNTIFS(ParticipantUI!$D$184:$D$186, $E2, ParticipantUI!$H$184:$H$186, H$2) &gt; 0, 1, 0),IF(COUNTIFS(ParticipantUI!$D$187:$D$189, $E2, ParticipantUI!$H$187:$H$189, H$2) &gt; 0, 1, 0),IF(COUNTIFS(ParticipantUI!$D$190:$D$190, $E2, ParticipantUI!$H$190:$H$190, H$2) &gt; 0, 1, 0),IF(COUNTIFS(ParticipantUI!$D$191:$D$192, $E2, ParticipantUI!$H$191:$H$192, H$2) &gt; 0, 1, 0),IF(COUNTIFS(ParticipantUI!$D$193:$D$194, $E2, ParticipantUI!$H$193:$H$194, H$2) &gt; 0, 1, 0),IF(COUNTIFS(ParticipantUI!$D$212:$D$215, $E2, ParticipantUI!$H$212:$H$215, H$2) &gt; 0, 1, 0),IF(COUNTIFS(ParticipantUI!$D$216:$D$218, $E2, ParticipantUI!$H$216:$H$218, H$2) &gt; 0, 1, 0),IF(COUNTIFS(ParticipantUI!$D$219:$D$220, $E2, ParticipantUI!$H$219:$H$220, H$2) &gt; 0, 1, 0),IF(COUNTIFS(ParticipantUI!$D$221:$D$222, $E2, ParticipantUI!$H$221:$H$222, H$2) &gt; 0, 1, 0),IF(COUNTIFS(ParticipantUI!$D$223:$D$227, $E2, ParticipantUI!$H$223:$H$227, H$2) &gt; 0, 1, 0),IF(COUNTIFS(ParticipantUI!$D$228:$D$229, $E2, ParticipantUI!$H$228:$H$229, H$2) &gt; 0, 1, 0),IF(COUNTIFS(ParticipantUI!$D$259:$D$261, $E2, ParticipantUI!$H$259:$H$261, H$2) &gt; 0, 1, 0),IF(COUNTIFS(ParticipantUI!$D$262:$D$263, $E2, ParticipantUI!$H$262:$H$263, H$2) &gt; 0, 1, 0),IF(COUNTIFS(ParticipantUI!$D$264:$D$265, $E2, ParticipantUI!$H$264:$H$265, H$2) &gt; 0, 1, 0),IF(COUNTIFS(ParticipantUI!$D$266:$D$267, $E2, ParticipantUI!$H$266:$H$267, H$2) &gt; 0, 1, 0),IF(COUNTIFS(ParticipantUI!$D$268:$D$268, $E2, ParticipantUI!$H$268:$H$268, H$2) &gt; 0, 1, 0),IF(COUNTIFS(ParticipantUI!$D$269:$D$269, $E2, ParticipantUI!$H$269:$H$269, H$2) &gt; 0, 1, 0),IF(COUNTIFS(ParticipantUI!$D$25:$D$29, $E2, ParticipantUI!$H$25:$H$29, H$2) &gt; 0, 1, 0),IF(COUNTIFS(ParticipantUI!$D$30:$D$33, $E2, ParticipantUI!$H$30:$H$33, H$2) &gt; 0, 1, 0),IF(COUNTIFS(ParticipantUI!$D$34:$D$37, $E2, ParticipantUI!$H$34:$H$37, H$2) &gt; 0, 1, 0),IF(COUNTIFS(ParticipantUI!$D$38:$D$40, $E2, ParticipantUI!$H$38:$H$40, H$2) &gt; 0, 1, 0),IF(COUNTIFS(ParticipantUI!$D$41:$D$43, $E2, ParticipantUI!$H$41:$H$43, H$2) &gt; 0, 1, 0),IF(COUNTIFS(ParticipantUI!$D$44:$D$46, $E2, ParticipantUI!$H$44:$H$46, H$2) &gt; 0, 1, 0),IF(COUNTIFS(ParticipantUI!$D$72:$D$75, $E2, ParticipantUI!$H$72:$H$75, H$2) &gt; 0, 1, 0),IF(COUNTIFS(ParticipantUI!$D$76:$D$80, $E2, ParticipantUI!$H$76:$H$80, H$2) &gt; 0, 1, 0),IF(COUNTIFS(ParticipantUI!$D$81:$D$86, $E2, ParticipantUI!$H$81:$H$86, H$2) &gt; 0, 1, 0),IF(COUNTIFS(ParticipantUI!$D$87:$D$91, $E2, ParticipantUI!$H$87:$H$91, H$2) &gt; 0, 1, 0),IF(COUNTIFS(ParticipantUI!$D$92:$D$93, $E2, ParticipantUI!$H$92:$H$93, H$2) &gt; 0, 1, 0),IF(COUNTIFS(ParticipantUI!$D$94:$D$96, $E2, ParticipantUI!$H$94:$H$96, H$2) &gt; 0, 1, 0),IF(COUNTIFS(ParticipantUI!$D$118:$D$120, $E2, ParticipantUI!$H$118:$H$120, H$2) &gt; 0, 1, 0),IF(COUNTIFS(ParticipantUI!$D$121:$D$125, $E2, ParticipantUI!$H$121:$H$125, H$2) &gt; 0, 1, 0),IF(COUNTIFS(ParticipantUI!$D$126:$D$130, $E2, ParticipantUI!$H$126:$H$130, H$2) &gt; 0, 1, 0),IF(COUNTIFS(ParticipantUI!$D$131:$D$133, $E2, ParticipantUI!$H$131:$H$133, H$2) &gt; 0, 1, 0),IF(COUNTIFS(ParticipantUI!$D$134:$D$136, $E2, ParticipantUI!$H$134:$H$136, H$2) &gt; 0, 1, 0),IF(COUNTIFS(ParticipantUI!$D$137:$D$140, $E2, ParticipantUI!$H$137:$H$140, H$2) &gt; 0, 1, 0),IF(COUNTIFS(ParticipantUI!$D$158:$D$161, $E2, ParticipantUI!$H$158:$H$161, H$2) &gt; 0, 1, 0),IF(COUNTIFS(ParticipantUI!$D$162:$D$166, $E2, ParticipantUI!$H$162:$H$166, H$2) &gt; 0, 1, 0),IF(COUNTIFS(ParticipantUI!$D$167:$D$169, $E2, ParticipantUI!$H$167:$H$169, H$2) &gt; 0, 1, 0),IF(COUNTIFS(ParticipantUI!$D$170:$D$172, $E2, ParticipantUI!$H$170:$H$172, H$2) &gt; 0, 1, 0),IF(COUNTIFS(ParticipantUI!$D$173:$D$175, $E2, ParticipantUI!$H$173:$H$175, H$2) &gt; 0, 1, 0),IF(COUNTIFS(ParticipantUI!$D$176:$D$178, $E2, ParticipantUI!$H$176:$H$178, H$2) &gt; 0, 1, 0),IF(COUNTIFS(ParticipantUI!$D$195:$D$197, $E2, ParticipantUI!$H$195:$H$197, H$2) &gt; 0, 1, 0),IF(COUNTIFS(ParticipantUI!$D$198:$D$200, $E2, ParticipantUI!$H$198:$H$200, H$2) &gt; 0, 1, 0),IF(COUNTIFS(ParticipantUI!$D$201:$D$204, $E2, ParticipantUI!$H$201:$H$204, H$2) &gt; 0, 1, 0),IF(COUNTIFS(ParticipantUI!$D$205:$D$207, $E2, ParticipantUI!$H$205:$H$207, H$2) &gt; 0, 1, 0),IF(COUNTIFS(ParticipantUI!$D$208:$D$208, $E2, ParticipantUI!$H$208:$H$208, H$2) &gt; 0, 1, 0),IF(COUNTIFS(ParticipantUI!$D$209:$D$211, $E2, ParticipantUI!$H$209:$H$211, H$2) &gt; 0, 1, 0),IF(COUNTIFS(ParticipantUI!$D$230:$D$233, $E2, ParticipantUI!$H$230:$H$233, H$2) &gt; 0, 1, 0),IF(COUNTIFS(ParticipantUI!$D$234:$D$239, $E2, ParticipantUI!$H$234:$H$239, H$2) &gt; 0, 1, 0),IF(COUNTIFS(ParticipantUI!$D$240:$D$243, $E2, ParticipantUI!$H$240:$H$243, H$2) &gt; 0, 1, 0),IF(COUNTIFS(ParticipantUI!$D$244:$D$247, $E2, ParticipantUI!$H$244:$H$247, H$2) &gt; 0, 1, 0),IF(COUNTIFS(ParticipantUI!$D$248:$D$254, $E2, ParticipantUI!$H$248:$H$254, H$2) &gt; 0, 1, 0),IF(COUNTIFS(ParticipantUI!$D$255:$D$258, $E2, ParticipantUI!$H$255:$H$258, H$2) &gt; 0, 1, 0),IF(COUNTIFS(ParticipantUI!$D$270:$D$271, $E2, ParticipantUI!$H$270:$H$271, H$2) &gt; 0, 1, 0),IF(COUNTIFS(ParticipantUI!$D$272:$D$273, $E2, ParticipantUI!$H$272:$H$273, H$2) &gt; 0, 1, 0),IF(COUNTIFS(ParticipantUI!$D$274:$D$276, $E2, ParticipantUI!$H$274:$H$276, H$2) &gt; 0, 1, 0),IF(COUNTIFS(ParticipantUI!$D$277:$D$281, $E2, ParticipantUI!$H$277:$H$281, H$2) &gt; 0, 1, 0),IF(COUNTIFS(ParticipantUI!$D$282:$D$286, $E2, ParticipantUI!$H$282:$H$286, H$2) &gt; 0, 1, 0),IF(COUNTIFS(ParticipantUI!$D$287:$D$289, $E2, ParticipantUI!$H$287:$H$289, H$2) &gt; 0, 1, 0))</f>
        <v>20</v>
      </c>
      <c r="E2" s="33" t="s">
        <v>874</v>
      </c>
      <c r="F2" s="33" t="s">
        <v>872</v>
      </c>
      <c r="G2" s="33" t="s">
        <v>873</v>
      </c>
      <c r="H2" s="33" t="s">
        <v>875</v>
      </c>
      <c r="J2" s="38">
        <f>B2/$F$1*100</f>
        <v>88.571428571428569</v>
      </c>
      <c r="K2" s="38">
        <f>C2/$G$1*100</f>
        <v>81.666666666666671</v>
      </c>
      <c r="L2" s="38">
        <f>D2/$H$1*100</f>
        <v>52.631578947368418</v>
      </c>
    </row>
    <row r="3" spans="1:12" ht="18" customHeight="1" x14ac:dyDescent="0.15">
      <c r="A3" s="26" t="s">
        <v>765</v>
      </c>
      <c r="B3" s="29">
        <f>SUM(IF(COUNTIFS(ParticipantUI!$D$2:$D$5, $E3, ParticipantUI!$H$2:$H$5, F$2) &gt; 0, 1, 0),IF(COUNTIFS(ParticipantUI!$D$6:$D$11, $E3, ParticipantUI!$H$6:$H$11, F$2) &gt; 0, 1, 0),IF(COUNTIFS(ParticipantUI!$D$12:$D$16, $E3, ParticipantUI!$H$12:$H$16, F$2) &gt; 0, 1, 0),IF(COUNTIFS(ParticipantUI!$D$17:$D$17, $E3, ParticipantUI!$H$17:$H$17, F$2) &gt; 0, 1, 0),IF(COUNTIFS(ParticipantUI!$D$18:$D$20, $E3, ParticipantUI!$H$18:$H$20, F$2) &gt; 0, 1, 0),IF(COUNTIFS(ParticipantUI!$D$21:$D$24, $E3, ParticipantUI!$H$21:$H$24, F$2) &gt; 0, 1, 0),IF(COUNTIFS(ParticipantUI!$D$47:$D$52, $E3, ParticipantUI!$H$47:$H$52, F$2) &gt; 0, 1, 0),IF(COUNTIFS(ParticipantUI!$D$53:$D$56, $E3, ParticipantUI!$H$53:$H$56, F$2) &gt; 0, 1, 0),IF(COUNTIFS(ParticipantUI!$D$57:$D$61, $E3, ParticipantUI!$H$57:$H$61, F$2) &gt; 0, 1, 0),IF(COUNTIFS(ParticipantUI!$D$62:$D$63, $E3, ParticipantUI!$H$62:$H$63, F$2) &gt; 0, 1, 0),IF(COUNTIFS(ParticipantUI!$D$64:$D$67, $E3, ParticipantUI!$H$64:$H$67, F$2) &gt; 0, 1, 0),IF(COUNTIFS(ParticipantUI!$D$68:$D$71, $E3, ParticipantUI!$H$68:$H$71, F$2) &gt; 0, 1, 0),IF(COUNTIFS(ParticipantUI!$D$97:$D$100, $E3, ParticipantUI!$H$97:$H$100, F$2) &gt; 0, 1, 0),IF(COUNTIFS(ParticipantUI!$D$101:$D$104, $E3, ParticipantUI!$H$101:$H$104, F$2) &gt; 0, 1, 0),IF(COUNTIFS(ParticipantUI!$D$105:$D$107, $E3, ParticipantUI!$H$105:$H$107, F$2) &gt; 0, 1, 0),IF(COUNTIFS(ParticipantUI!$D$108:$D$110, $E3, ParticipantUI!$H$108:$H$110, F$2) &gt; 0, 1, 0),IF(COUNTIFS(ParticipantUI!$D$111:$D$114, $E3, ParticipantUI!$H$111:$H$114, F$2) &gt; 0, 1, 0),IF(COUNTIFS(ParticipantUI!$D$115:$D$117, $E3, ParticipantUI!$H$115:$H$117, F$2) &gt; 0, 1, 0),IF(COUNTIFS(ParticipantUI!$D$141:$D$146, $E3, ParticipantUI!$H$141:$H$146, F$2) &gt; 0, 1, 0),IF(COUNTIFS(ParticipantUI!$D$147:$D$148, $E3, ParticipantUI!$H$147:$H$148, F$2) &gt; 0, 1, 0),IF(COUNTIFS(ParticipantUI!$D$149:$D$150, $E3, ParticipantUI!$H$149:$H$150, F$2) &gt; 0, 1, 0),IF(COUNTIFS(ParticipantUI!$D$151:$D$152, $E3, ParticipantUI!$H$151:$H$152, F$2) &gt; 0, 1, 0),IF(COUNTIFS(ParticipantUI!$D$153:$D$154, $E3, ParticipantUI!$H$153:$H$154, F$2) &gt; 0, 1, 0),IF(COUNTIFS(ParticipantUI!$D$155:$D$157, $E3, ParticipantUI!$H$155:$H$157, F$2) &gt; 0, 1, 0),IF(COUNTIFS(ParticipantUI!$D$179:$D$183, $E3, ParticipantUI!$H$179:$H$183, F$2) &gt; 0, 1, 0),IF(COUNTIFS(ParticipantUI!$D$184:$D$186, $E3, ParticipantUI!$H$184:$H$186, F$2) &gt; 0, 1, 0),IF(COUNTIFS(ParticipantUI!$D$187:$D$189, $E3, ParticipantUI!$H$187:$H$189, F$2) &gt; 0, 1, 0),IF(COUNTIFS(ParticipantUI!$D$190:$D$190, $E3, ParticipantUI!$H$190:$H$190, F$2) &gt; 0, 1, 0),IF(COUNTIFS(ParticipantUI!$D$191:$D$192, $E3, ParticipantUI!$H$191:$H$192, F$2) &gt; 0, 1, 0),IF(COUNTIFS(ParticipantUI!$D$193:$D$194, $E3, ParticipantUI!$H$193:$H$194, F$2) &gt; 0, 1, 0),IF(COUNTIFS(ParticipantUI!$D$212:$D$215, $E3, ParticipantUI!$H$212:$H$215, F$2) &gt; 0, 1, 0),IF(COUNTIFS(ParticipantUI!$D$216:$D$218, $E3, ParticipantUI!$H$216:$H$218, F$2) &gt; 0, 1, 0),IF(COUNTIFS(ParticipantUI!$D$219:$D$220, $E3, ParticipantUI!$H$219:$H$220, F$2) &gt; 0, 1, 0),IF(COUNTIFS(ParticipantUI!$D$221:$D$222, $E3, ParticipantUI!$H$221:$H$222, F$2) &gt; 0, 1, 0),IF(COUNTIFS(ParticipantUI!$D$223:$D$227, $E3, ParticipantUI!$H$223:$H$227, F$2) &gt; 0, 1, 0),IF(COUNTIFS(ParticipantUI!$D$228:$D$229, $E3, ParticipantUI!$H$228:$H$229, F$2) &gt; 0, 1, 0),IF(COUNTIFS(ParticipantUI!$D$259:$D$261, $E3, ParticipantUI!$H$259:$H$261, F$2) &gt; 0, 1, 0),IF(COUNTIFS(ParticipantUI!$D$262:$D$263, $E3, ParticipantUI!$H$262:$H$263, F$2) &gt; 0, 1, 0),IF(COUNTIFS(ParticipantUI!$D$264:$D$265, $E3, ParticipantUI!$H$264:$H$265, F$2) &gt; 0, 1, 0),IF(COUNTIFS(ParticipantUI!$D$266:$D$267, $E3, ParticipantUI!$H$266:$H$267, F$2) &gt; 0, 1, 0),IF(COUNTIFS(ParticipantUI!$D$268:$D$268, $E3, ParticipantUI!$H$268:$H$268, F$2) &gt; 0, 1, 0),IF(COUNTIFS(ParticipantUI!$D$269:$D$269, $E3, ParticipantUI!$H$269:$H$269, F$2) &gt; 0, 1, 0),IF(COUNTIFS(ParticipantUI!$D$25:$D$29, $E3, ParticipantUI!$H$25:$H$29, F$2) &gt; 0, 1, 0),IF(COUNTIFS(ParticipantUI!$D$30:$D$33, $E3, ParticipantUI!$H$30:$H$33, F$2) &gt; 0, 1, 0),IF(COUNTIFS(ParticipantUI!$D$34:$D$37, $E3, ParticipantUI!$H$34:$H$37, F$2) &gt; 0, 1, 0),IF(COUNTIFS(ParticipantUI!$D$38:$D$40, $E3, ParticipantUI!$H$38:$H$40, F$2) &gt; 0, 1, 0),IF(COUNTIFS(ParticipantUI!$D$41:$D$43, $E3, ParticipantUI!$H$41:$H$43, F$2) &gt; 0, 1, 0),IF(COUNTIFS(ParticipantUI!$D$44:$D$46, $E3, ParticipantUI!$H$44:$H$46, F$2) &gt; 0, 1, 0),IF(COUNTIFS(ParticipantUI!$D$72:$D$75, $E3, ParticipantUI!$H$72:$H$75, F$2) &gt; 0, 1, 0),IF(COUNTIFS(ParticipantUI!$D$76:$D$80, $E3, ParticipantUI!$H$76:$H$80, F$2) &gt; 0, 1, 0),IF(COUNTIFS(ParticipantUI!$D$81:$D$86, $E3, ParticipantUI!$H$81:$H$86, F$2) &gt; 0, 1, 0),IF(COUNTIFS(ParticipantUI!$D$87:$D$91, $E3, ParticipantUI!$H$87:$H$91, F$2) &gt; 0, 1, 0),IF(COUNTIFS(ParticipantUI!$D$92:$D$93, $E3, ParticipantUI!$H$92:$H$93, F$2) &gt; 0, 1, 0),IF(COUNTIFS(ParticipantUI!$D$94:$D$96, $E3, ParticipantUI!$H$94:$H$96, F$2) &gt; 0, 1, 0),IF(COUNTIFS(ParticipantUI!$D$118:$D$120, $E3, ParticipantUI!$H$118:$H$120, F$2) &gt; 0, 1, 0),IF(COUNTIFS(ParticipantUI!$D$121:$D$125, $E3, ParticipantUI!$H$121:$H$125, F$2) &gt; 0, 1, 0),IF(COUNTIFS(ParticipantUI!$D$126:$D$130, $E3, ParticipantUI!$H$126:$H$130, F$2) &gt; 0, 1, 0),IF(COUNTIFS(ParticipantUI!$D$131:$D$133, $E3, ParticipantUI!$H$131:$H$133, F$2) &gt; 0, 1, 0),IF(COUNTIFS(ParticipantUI!$D$134:$D$136, $E3, ParticipantUI!$H$134:$H$136, F$2) &gt; 0, 1, 0),IF(COUNTIFS(ParticipantUI!$D$137:$D$140, $E3, ParticipantUI!$H$137:$H$140, F$2) &gt; 0, 1, 0),IF(COUNTIFS(ParticipantUI!$D$158:$D$161, $E3, ParticipantUI!$H$158:$H$161, F$2) &gt; 0, 1, 0),IF(COUNTIFS(ParticipantUI!$D$162:$D$166, $E3, ParticipantUI!$H$162:$H$166, F$2) &gt; 0, 1, 0),IF(COUNTIFS(ParticipantUI!$D$167:$D$169, $E3, ParticipantUI!$H$167:$H$169, F$2) &gt; 0, 1, 0),IF(COUNTIFS(ParticipantUI!$D$170:$D$172, $E3, ParticipantUI!$H$170:$H$172, F$2) &gt; 0, 1, 0),IF(COUNTIFS(ParticipantUI!$D$173:$D$175, $E3, ParticipantUI!$H$173:$H$175, F$2) &gt; 0, 1, 0),IF(COUNTIFS(ParticipantUI!$D$176:$D$178, $E3, ParticipantUI!$H$176:$H$178, F$2) &gt; 0, 1, 0),IF(COUNTIFS(ParticipantUI!$D$195:$D$197, $E3, ParticipantUI!$H$195:$H$197, F$2) &gt; 0, 1, 0),IF(COUNTIFS(ParticipantUI!$D$198:$D$200, $E3, ParticipantUI!$H$198:$H$200, F$2) &gt; 0, 1, 0),IF(COUNTIFS(ParticipantUI!$D$201:$D$204, $E3, ParticipantUI!$H$201:$H$204, F$2) &gt; 0, 1, 0),IF(COUNTIFS(ParticipantUI!$D$205:$D$207, $E3, ParticipantUI!$H$205:$H$207, F$2) &gt; 0, 1, 0),IF(COUNTIFS(ParticipantUI!$D$208:$D$208, $E3, ParticipantUI!$H$208:$H$208, F$2) &gt; 0, 1, 0),IF(COUNTIFS(ParticipantUI!$D$209:$D$211, $E3, ParticipantUI!$H$209:$H$211, F$2) &gt; 0, 1, 0),IF(COUNTIFS(ParticipantUI!$D$230:$D$233, $E3, ParticipantUI!$H$230:$H$233, F$2) &gt; 0, 1, 0),IF(COUNTIFS(ParticipantUI!$D$234:$D$239, $E3, ParticipantUI!$H$234:$H$239, F$2) &gt; 0, 1, 0),IF(COUNTIFS(ParticipantUI!$D$240:$D$243, $E3, ParticipantUI!$H$240:$H$243, F$2) &gt; 0, 1, 0),IF(COUNTIFS(ParticipantUI!$D$244:$D$247, $E3, ParticipantUI!$H$244:$H$247, F$2) &gt; 0, 1, 0),IF(COUNTIFS(ParticipantUI!$D$248:$D$254, $E3, ParticipantUI!$H$248:$H$254, F$2) &gt; 0, 1, 0),IF(COUNTIFS(ParticipantUI!$D$255:$D$258, $E3, ParticipantUI!$H$255:$H$258, F$2) &gt; 0, 1, 0),IF(COUNTIFS(ParticipantUI!$D$270:$D$271, $E3, ParticipantUI!$H$270:$H$271, F$2) &gt; 0, 1, 0),IF(COUNTIFS(ParticipantUI!$D$272:$D$273, $E3, ParticipantUI!$H$272:$H$273, F$2) &gt; 0, 1, 0),IF(COUNTIFS(ParticipantUI!$D$274:$D$276, $E3, ParticipantUI!$H$274:$H$276, F$2) &gt; 0, 1, 0),IF(COUNTIFS(ParticipantUI!$D$277:$D$281, $E3, ParticipantUI!$H$277:$H$281, F$2) &gt; 0, 1, 0),IF(COUNTIFS(ParticipantUI!$D$282:$D$286, $E3, ParticipantUI!$H$282:$H$286, F$2) &gt; 0, 1, 0),IF(COUNTIFS(ParticipantUI!$D$287:$D$289, $E3, ParticipantUI!$H$287:$H$289, F$2) &gt; 0, 1, 0))</f>
        <v>5</v>
      </c>
      <c r="C3" s="29">
        <f>SUM(IF(COUNTIFS(ParticipantUI!$D$2:$D$5, $E3, ParticipantUI!$H$2:$H$5, G$2) &gt; 0, 1, 0),IF(COUNTIFS(ParticipantUI!$D$6:$D$11, $E3, ParticipantUI!$H$6:$H$11, G$2) &gt; 0, 1, 0),IF(COUNTIFS(ParticipantUI!$D$12:$D$16, $E3, ParticipantUI!$H$12:$H$16, G$2) &gt; 0, 1, 0),IF(COUNTIFS(ParticipantUI!$D$17:$D$17, $E3, ParticipantUI!$H$17:$H$17, G$2) &gt; 0, 1, 0),IF(COUNTIFS(ParticipantUI!$D$18:$D$20, $E3, ParticipantUI!$H$18:$H$20, G$2) &gt; 0, 1, 0),IF(COUNTIFS(ParticipantUI!$D$21:$D$24, $E3, ParticipantUI!$H$21:$H$24, G$2) &gt; 0, 1, 0),IF(COUNTIFS(ParticipantUI!$D$47:$D$52, $E3, ParticipantUI!$H$47:$H$52, G$2) &gt; 0, 1, 0),IF(COUNTIFS(ParticipantUI!$D$53:$D$56, $E3, ParticipantUI!$H$53:$H$56, G$2) &gt; 0, 1, 0),IF(COUNTIFS(ParticipantUI!$D$57:$D$61, $E3, ParticipantUI!$H$57:$H$61, G$2) &gt; 0, 1, 0),IF(COUNTIFS(ParticipantUI!$D$62:$D$63, $E3, ParticipantUI!$H$62:$H$63, G$2) &gt; 0, 1, 0),IF(COUNTIFS(ParticipantUI!$D$64:$D$67, $E3, ParticipantUI!$H$64:$H$67, G$2) &gt; 0, 1, 0),IF(COUNTIFS(ParticipantUI!$D$68:$D$71, $E3, ParticipantUI!$H$68:$H$71, G$2) &gt; 0, 1, 0),IF(COUNTIFS(ParticipantUI!$D$97:$D$100, $E3, ParticipantUI!$H$97:$H$100, G$2) &gt; 0, 1, 0),IF(COUNTIFS(ParticipantUI!$D$101:$D$104, $E3, ParticipantUI!$H$101:$H$104, G$2) &gt; 0, 1, 0),IF(COUNTIFS(ParticipantUI!$D$105:$D$107, $E3, ParticipantUI!$H$105:$H$107, G$2) &gt; 0, 1, 0),IF(COUNTIFS(ParticipantUI!$D$108:$D$110, $E3, ParticipantUI!$H$108:$H$110, G$2) &gt; 0, 1, 0),IF(COUNTIFS(ParticipantUI!$D$111:$D$114, $E3, ParticipantUI!$H$111:$H$114, G$2) &gt; 0, 1, 0),IF(COUNTIFS(ParticipantUI!$D$115:$D$117, $E3, ParticipantUI!$H$115:$H$117, G$2) &gt; 0, 1, 0),IF(COUNTIFS(ParticipantUI!$D$141:$D$146, $E3, ParticipantUI!$H$141:$H$146, G$2) &gt; 0, 1, 0),IF(COUNTIFS(ParticipantUI!$D$147:$D$148, $E3, ParticipantUI!$H$147:$H$148, G$2) &gt; 0, 1, 0),IF(COUNTIFS(ParticipantUI!$D$149:$D$150, $E3, ParticipantUI!$H$149:$H$150, G$2) &gt; 0, 1, 0),IF(COUNTIFS(ParticipantUI!$D$151:$D$152, $E3, ParticipantUI!$H$151:$H$152, G$2) &gt; 0, 1, 0),IF(COUNTIFS(ParticipantUI!$D$153:$D$154, $E3, ParticipantUI!$H$153:$H$154, G$2) &gt; 0, 1, 0),IF(COUNTIFS(ParticipantUI!$D$155:$D$157, $E3, ParticipantUI!$H$155:$H$157, G$2) &gt; 0, 1, 0),IF(COUNTIFS(ParticipantUI!$D$179:$D$183, $E3, ParticipantUI!$H$179:$H$183, G$2) &gt; 0, 1, 0),IF(COUNTIFS(ParticipantUI!$D$184:$D$186, $E3, ParticipantUI!$H$184:$H$186, G$2) &gt; 0, 1, 0),IF(COUNTIFS(ParticipantUI!$D$187:$D$189, $E3, ParticipantUI!$H$187:$H$189, G$2) &gt; 0, 1, 0),IF(COUNTIFS(ParticipantUI!$D$190:$D$190, $E3, ParticipantUI!$H$190:$H$190, G$2) &gt; 0, 1, 0),IF(COUNTIFS(ParticipantUI!$D$191:$D$192, $E3, ParticipantUI!$H$191:$H$192, G$2) &gt; 0, 1, 0),IF(COUNTIFS(ParticipantUI!$D$193:$D$194, $E3, ParticipantUI!$H$193:$H$194, G$2) &gt; 0, 1, 0),IF(COUNTIFS(ParticipantUI!$D$212:$D$215, $E3, ParticipantUI!$H$212:$H$215, G$2) &gt; 0, 1, 0),IF(COUNTIFS(ParticipantUI!$D$216:$D$218, $E3, ParticipantUI!$H$216:$H$218, G$2) &gt; 0, 1, 0),IF(COUNTIFS(ParticipantUI!$D$219:$D$220, $E3, ParticipantUI!$H$219:$H$220, G$2) &gt; 0, 1, 0),IF(COUNTIFS(ParticipantUI!$D$221:$D$222, $E3, ParticipantUI!$H$221:$H$222, G$2) &gt; 0, 1, 0),IF(COUNTIFS(ParticipantUI!$D$223:$D$227, $E3, ParticipantUI!$H$223:$H$227, G$2) &gt; 0, 1, 0),IF(COUNTIFS(ParticipantUI!$D$228:$D$229, $E3, ParticipantUI!$H$228:$H$229, G$2) &gt; 0, 1, 0),IF(COUNTIFS(ParticipantUI!$D$259:$D$261, $E3, ParticipantUI!$H$259:$H$261, G$2) &gt; 0, 1, 0),IF(COUNTIFS(ParticipantUI!$D$262:$D$263, $E3, ParticipantUI!$H$262:$H$263, G$2) &gt; 0, 1, 0),IF(COUNTIFS(ParticipantUI!$D$264:$D$265, $E3, ParticipantUI!$H$264:$H$265, G$2) &gt; 0, 1, 0),IF(COUNTIFS(ParticipantUI!$D$266:$D$267, $E3, ParticipantUI!$H$266:$H$267, G$2) &gt; 0, 1, 0),IF(COUNTIFS(ParticipantUI!$D$268:$D$268, $E3, ParticipantUI!$H$268:$H$268, G$2) &gt; 0, 1, 0),IF(COUNTIFS(ParticipantUI!$D$269:$D$269, $E3, ParticipantUI!$H$269:$H$269, G$2) &gt; 0, 1, 0),IF(COUNTIFS(ParticipantUI!$D$25:$D$29, $E3, ParticipantUI!$H$25:$H$29, G$2) &gt; 0, 1, 0),IF(COUNTIFS(ParticipantUI!$D$30:$D$33, $E3, ParticipantUI!$H$30:$H$33, G$2) &gt; 0, 1, 0),IF(COUNTIFS(ParticipantUI!$D$34:$D$37, $E3, ParticipantUI!$H$34:$H$37, G$2) &gt; 0, 1, 0),IF(COUNTIFS(ParticipantUI!$D$38:$D$40, $E3, ParticipantUI!$H$38:$H$40, G$2) &gt; 0, 1, 0),IF(COUNTIFS(ParticipantUI!$D$41:$D$43, $E3, ParticipantUI!$H$41:$H$43, G$2) &gt; 0, 1, 0),IF(COUNTIFS(ParticipantUI!$D$44:$D$46, $E3, ParticipantUI!$H$44:$H$46, G$2) &gt; 0, 1, 0),IF(COUNTIFS(ParticipantUI!$D$72:$D$75, $E3, ParticipantUI!$H$72:$H$75, G$2) &gt; 0, 1, 0),IF(COUNTIFS(ParticipantUI!$D$76:$D$80, $E3, ParticipantUI!$H$76:$H$80, G$2) &gt; 0, 1, 0),IF(COUNTIFS(ParticipantUI!$D$81:$D$86, $E3, ParticipantUI!$H$81:$H$86, G$2) &gt; 0, 1, 0),IF(COUNTIFS(ParticipantUI!$D$87:$D$91, $E3, ParticipantUI!$H$87:$H$91, G$2) &gt; 0, 1, 0),IF(COUNTIFS(ParticipantUI!$D$92:$D$93, $E3, ParticipantUI!$H$92:$H$93, G$2) &gt; 0, 1, 0),IF(COUNTIFS(ParticipantUI!$D$94:$D$96, $E3, ParticipantUI!$H$94:$H$96, G$2) &gt; 0, 1, 0),IF(COUNTIFS(ParticipantUI!$D$118:$D$120, $E3, ParticipantUI!$H$118:$H$120, G$2) &gt; 0, 1, 0),IF(COUNTIFS(ParticipantUI!$D$121:$D$125, $E3, ParticipantUI!$H$121:$H$125, G$2) &gt; 0, 1, 0),IF(COUNTIFS(ParticipantUI!$D$126:$D$130, $E3, ParticipantUI!$H$126:$H$130, G$2) &gt; 0, 1, 0),IF(COUNTIFS(ParticipantUI!$D$131:$D$133, $E3, ParticipantUI!$H$131:$H$133, G$2) &gt; 0, 1, 0),IF(COUNTIFS(ParticipantUI!$D$134:$D$136, $E3, ParticipantUI!$H$134:$H$136, G$2) &gt; 0, 1, 0),IF(COUNTIFS(ParticipantUI!$D$137:$D$140, $E3, ParticipantUI!$H$137:$H$140, G$2) &gt; 0, 1, 0),IF(COUNTIFS(ParticipantUI!$D$158:$D$161, $E3, ParticipantUI!$H$158:$H$161, G$2) &gt; 0, 1, 0),IF(COUNTIFS(ParticipantUI!$D$162:$D$166, $E3, ParticipantUI!$H$162:$H$166, G$2) &gt; 0, 1, 0),IF(COUNTIFS(ParticipantUI!$D$167:$D$169, $E3, ParticipantUI!$H$167:$H$169, G$2) &gt; 0, 1, 0),IF(COUNTIFS(ParticipantUI!$D$170:$D$172, $E3, ParticipantUI!$H$170:$H$172, G$2) &gt; 0, 1, 0),IF(COUNTIFS(ParticipantUI!$D$173:$D$175, $E3, ParticipantUI!$H$173:$H$175, G$2) &gt; 0, 1, 0),IF(COUNTIFS(ParticipantUI!$D$176:$D$178, $E3, ParticipantUI!$H$176:$H$178, G$2) &gt; 0, 1, 0),IF(COUNTIFS(ParticipantUI!$D$195:$D$197, $E3, ParticipantUI!$H$195:$H$197, G$2) &gt; 0, 1, 0),IF(COUNTIFS(ParticipantUI!$D$198:$D$200, $E3, ParticipantUI!$H$198:$H$200, G$2) &gt; 0, 1, 0),IF(COUNTIFS(ParticipantUI!$D$201:$D$204, $E3, ParticipantUI!$H$201:$H$204, G$2) &gt; 0, 1, 0),IF(COUNTIFS(ParticipantUI!$D$205:$D$207, $E3, ParticipantUI!$H$205:$H$207, G$2) &gt; 0, 1, 0),IF(COUNTIFS(ParticipantUI!$D$208:$D$208, $E3, ParticipantUI!$H$208:$H$208, G$2) &gt; 0, 1, 0),IF(COUNTIFS(ParticipantUI!$D$209:$D$211, $E3, ParticipantUI!$H$209:$H$211, G$2) &gt; 0, 1, 0),IF(COUNTIFS(ParticipantUI!$D$230:$D$233, $E3, ParticipantUI!$H$230:$H$233, G$2) &gt; 0, 1, 0),IF(COUNTIFS(ParticipantUI!$D$234:$D$239, $E3, ParticipantUI!$H$234:$H$239, G$2) &gt; 0, 1, 0),IF(COUNTIFS(ParticipantUI!$D$240:$D$243, $E3, ParticipantUI!$H$240:$H$243, G$2) &gt; 0, 1, 0),IF(COUNTIFS(ParticipantUI!$D$244:$D$247, $E3, ParticipantUI!$H$244:$H$247, G$2) &gt; 0, 1, 0),IF(COUNTIFS(ParticipantUI!$D$248:$D$254, $E3, ParticipantUI!$H$248:$H$254, G$2) &gt; 0, 1, 0),IF(COUNTIFS(ParticipantUI!$D$255:$D$258, $E3, ParticipantUI!$H$255:$H$258, G$2) &gt; 0, 1, 0),IF(COUNTIFS(ParticipantUI!$D$270:$D$271, $E3, ParticipantUI!$H$270:$H$271, G$2) &gt; 0, 1, 0),IF(COUNTIFS(ParticipantUI!$D$272:$D$273, $E3, ParticipantUI!$H$272:$H$273, G$2) &gt; 0, 1, 0),IF(COUNTIFS(ParticipantUI!$D$274:$D$276, $E3, ParticipantUI!$H$274:$H$276, G$2) &gt; 0, 1, 0),IF(COUNTIFS(ParticipantUI!$D$277:$D$281, $E3, ParticipantUI!$H$277:$H$281, G$2) &gt; 0, 1, 0),IF(COUNTIFS(ParticipantUI!$D$282:$D$286, $E3, ParticipantUI!$H$282:$H$286, G$2) &gt; 0, 1, 0),IF(COUNTIFS(ParticipantUI!$D$287:$D$289, $E3, ParticipantUI!$H$287:$H$289, G$2) &gt; 0, 1, 0))</f>
        <v>10</v>
      </c>
      <c r="D3" s="29">
        <f>SUM(IF(COUNTIFS(ParticipantUI!$D$2:$D$5, $E3, ParticipantUI!$H$2:$H$5, H$2) &gt; 0, 1, 0),IF(COUNTIFS(ParticipantUI!$D$6:$D$11, $E3, ParticipantUI!$H$6:$H$11, H$2) &gt; 0, 1, 0),IF(COUNTIFS(ParticipantUI!$D$12:$D$16, $E3, ParticipantUI!$H$12:$H$16, H$2) &gt; 0, 1, 0),IF(COUNTIFS(ParticipantUI!$D$17:$D$17, $E3, ParticipantUI!$H$17:$H$17, H$2) &gt; 0, 1, 0),IF(COUNTIFS(ParticipantUI!$D$18:$D$20, $E3, ParticipantUI!$H$18:$H$20, H$2) &gt; 0, 1, 0),IF(COUNTIFS(ParticipantUI!$D$21:$D$24, $E3, ParticipantUI!$H$21:$H$24, H$2) &gt; 0, 1, 0),IF(COUNTIFS(ParticipantUI!$D$47:$D$52, $E3, ParticipantUI!$H$47:$H$52, H$2) &gt; 0, 1, 0),IF(COUNTIFS(ParticipantUI!$D$53:$D$56, $E3, ParticipantUI!$H$53:$H$56, H$2) &gt; 0, 1, 0),IF(COUNTIFS(ParticipantUI!$D$57:$D$61, $E3, ParticipantUI!$H$57:$H$61, H$2) &gt; 0, 1, 0),IF(COUNTIFS(ParticipantUI!$D$62:$D$63, $E3, ParticipantUI!$H$62:$H$63, H$2) &gt; 0, 1, 0),IF(COUNTIFS(ParticipantUI!$D$64:$D$67, $E3, ParticipantUI!$H$64:$H$67, H$2) &gt; 0, 1, 0),IF(COUNTIFS(ParticipantUI!$D$68:$D$71, $E3, ParticipantUI!$H$68:$H$71, H$2) &gt; 0, 1, 0),IF(COUNTIFS(ParticipantUI!$D$97:$D$100, $E3, ParticipantUI!$H$97:$H$100, H$2) &gt; 0, 1, 0),IF(COUNTIFS(ParticipantUI!$D$101:$D$104, $E3, ParticipantUI!$H$101:$H$104, H$2) &gt; 0, 1, 0),IF(COUNTIFS(ParticipantUI!$D$105:$D$107, $E3, ParticipantUI!$H$105:$H$107, H$2) &gt; 0, 1, 0),IF(COUNTIFS(ParticipantUI!$D$108:$D$110, $E3, ParticipantUI!$H$108:$H$110, H$2) &gt; 0, 1, 0),IF(COUNTIFS(ParticipantUI!$D$111:$D$114, $E3, ParticipantUI!$H$111:$H$114, H$2) &gt; 0, 1, 0),IF(COUNTIFS(ParticipantUI!$D$115:$D$117, $E3, ParticipantUI!$H$115:$H$117, H$2) &gt; 0, 1, 0),IF(COUNTIFS(ParticipantUI!$D$141:$D$146, $E3, ParticipantUI!$H$141:$H$146, H$2) &gt; 0, 1, 0),IF(COUNTIFS(ParticipantUI!$D$147:$D$148, $E3, ParticipantUI!$H$147:$H$148, H$2) &gt; 0, 1, 0),IF(COUNTIFS(ParticipantUI!$D$149:$D$150, $E3, ParticipantUI!$H$149:$H$150, H$2) &gt; 0, 1, 0),IF(COUNTIFS(ParticipantUI!$D$151:$D$152, $E3, ParticipantUI!$H$151:$H$152, H$2) &gt; 0, 1, 0),IF(COUNTIFS(ParticipantUI!$D$153:$D$154, $E3, ParticipantUI!$H$153:$H$154, H$2) &gt; 0, 1, 0),IF(COUNTIFS(ParticipantUI!$D$155:$D$157, $E3, ParticipantUI!$H$155:$H$157, H$2) &gt; 0, 1, 0),IF(COUNTIFS(ParticipantUI!$D$179:$D$183, $E3, ParticipantUI!$H$179:$H$183, H$2) &gt; 0, 1, 0),IF(COUNTIFS(ParticipantUI!$D$184:$D$186, $E3, ParticipantUI!$H$184:$H$186, H$2) &gt; 0, 1, 0),IF(COUNTIFS(ParticipantUI!$D$187:$D$189, $E3, ParticipantUI!$H$187:$H$189, H$2) &gt; 0, 1, 0),IF(COUNTIFS(ParticipantUI!$D$190:$D$190, $E3, ParticipantUI!$H$190:$H$190, H$2) &gt; 0, 1, 0),IF(COUNTIFS(ParticipantUI!$D$191:$D$192, $E3, ParticipantUI!$H$191:$H$192, H$2) &gt; 0, 1, 0),IF(COUNTIFS(ParticipantUI!$D$193:$D$194, $E3, ParticipantUI!$H$193:$H$194, H$2) &gt; 0, 1, 0),IF(COUNTIFS(ParticipantUI!$D$212:$D$215, $E3, ParticipantUI!$H$212:$H$215, H$2) &gt; 0, 1, 0),IF(COUNTIFS(ParticipantUI!$D$216:$D$218, $E3, ParticipantUI!$H$216:$H$218, H$2) &gt; 0, 1, 0),IF(COUNTIFS(ParticipantUI!$D$219:$D$220, $E3, ParticipantUI!$H$219:$H$220, H$2) &gt; 0, 1, 0),IF(COUNTIFS(ParticipantUI!$D$221:$D$222, $E3, ParticipantUI!$H$221:$H$222, H$2) &gt; 0, 1, 0),IF(COUNTIFS(ParticipantUI!$D$223:$D$227, $E3, ParticipantUI!$H$223:$H$227, H$2) &gt; 0, 1, 0),IF(COUNTIFS(ParticipantUI!$D$228:$D$229, $E3, ParticipantUI!$H$228:$H$229, H$2) &gt; 0, 1, 0),IF(COUNTIFS(ParticipantUI!$D$259:$D$261, $E3, ParticipantUI!$H$259:$H$261, H$2) &gt; 0, 1, 0),IF(COUNTIFS(ParticipantUI!$D$262:$D$263, $E3, ParticipantUI!$H$262:$H$263, H$2) &gt; 0, 1, 0),IF(COUNTIFS(ParticipantUI!$D$264:$D$265, $E3, ParticipantUI!$H$264:$H$265, H$2) &gt; 0, 1, 0),IF(COUNTIFS(ParticipantUI!$D$266:$D$267, $E3, ParticipantUI!$H$266:$H$267, H$2) &gt; 0, 1, 0),IF(COUNTIFS(ParticipantUI!$D$268:$D$268, $E3, ParticipantUI!$H$268:$H$268, H$2) &gt; 0, 1, 0),IF(COUNTIFS(ParticipantUI!$D$269:$D$269, $E3, ParticipantUI!$H$269:$H$269, H$2) &gt; 0, 1, 0),IF(COUNTIFS(ParticipantUI!$D$25:$D$29, $E3, ParticipantUI!$H$25:$H$29, H$2) &gt; 0, 1, 0),IF(COUNTIFS(ParticipantUI!$D$30:$D$33, $E3, ParticipantUI!$H$30:$H$33, H$2) &gt; 0, 1, 0),IF(COUNTIFS(ParticipantUI!$D$34:$D$37, $E3, ParticipantUI!$H$34:$H$37, H$2) &gt; 0, 1, 0),IF(COUNTIFS(ParticipantUI!$D$38:$D$40, $E3, ParticipantUI!$H$38:$H$40, H$2) &gt; 0, 1, 0),IF(COUNTIFS(ParticipantUI!$D$41:$D$43, $E3, ParticipantUI!$H$41:$H$43, H$2) &gt; 0, 1, 0),IF(COUNTIFS(ParticipantUI!$D$44:$D$46, $E3, ParticipantUI!$H$44:$H$46, H$2) &gt; 0, 1, 0),IF(COUNTIFS(ParticipantUI!$D$72:$D$75, $E3, ParticipantUI!$H$72:$H$75, H$2) &gt; 0, 1, 0),IF(COUNTIFS(ParticipantUI!$D$76:$D$80, $E3, ParticipantUI!$H$76:$H$80, H$2) &gt; 0, 1, 0),IF(COUNTIFS(ParticipantUI!$D$81:$D$86, $E3, ParticipantUI!$H$81:$H$86, H$2) &gt; 0, 1, 0),IF(COUNTIFS(ParticipantUI!$D$87:$D$91, $E3, ParticipantUI!$H$87:$H$91, H$2) &gt; 0, 1, 0),IF(COUNTIFS(ParticipantUI!$D$92:$D$93, $E3, ParticipantUI!$H$92:$H$93, H$2) &gt; 0, 1, 0),IF(COUNTIFS(ParticipantUI!$D$94:$D$96, $E3, ParticipantUI!$H$94:$H$96, H$2) &gt; 0, 1, 0),IF(COUNTIFS(ParticipantUI!$D$118:$D$120, $E3, ParticipantUI!$H$118:$H$120, H$2) &gt; 0, 1, 0),IF(COUNTIFS(ParticipantUI!$D$121:$D$125, $E3, ParticipantUI!$H$121:$H$125, H$2) &gt; 0, 1, 0),IF(COUNTIFS(ParticipantUI!$D$126:$D$130, $E3, ParticipantUI!$H$126:$H$130, H$2) &gt; 0, 1, 0),IF(COUNTIFS(ParticipantUI!$D$131:$D$133, $E3, ParticipantUI!$H$131:$H$133, H$2) &gt; 0, 1, 0),IF(COUNTIFS(ParticipantUI!$D$134:$D$136, $E3, ParticipantUI!$H$134:$H$136, H$2) &gt; 0, 1, 0),IF(COUNTIFS(ParticipantUI!$D$137:$D$140, $E3, ParticipantUI!$H$137:$H$140, H$2) &gt; 0, 1, 0),IF(COUNTIFS(ParticipantUI!$D$158:$D$161, $E3, ParticipantUI!$H$158:$H$161, H$2) &gt; 0, 1, 0),IF(COUNTIFS(ParticipantUI!$D$162:$D$166, $E3, ParticipantUI!$H$162:$H$166, H$2) &gt; 0, 1, 0),IF(COUNTIFS(ParticipantUI!$D$167:$D$169, $E3, ParticipantUI!$H$167:$H$169, H$2) &gt; 0, 1, 0),IF(COUNTIFS(ParticipantUI!$D$170:$D$172, $E3, ParticipantUI!$H$170:$H$172, H$2) &gt; 0, 1, 0),IF(COUNTIFS(ParticipantUI!$D$173:$D$175, $E3, ParticipantUI!$H$173:$H$175, H$2) &gt; 0, 1, 0),IF(COUNTIFS(ParticipantUI!$D$176:$D$178, $E3, ParticipantUI!$H$176:$H$178, H$2) &gt; 0, 1, 0),IF(COUNTIFS(ParticipantUI!$D$195:$D$197, $E3, ParticipantUI!$H$195:$H$197, H$2) &gt; 0, 1, 0),IF(COUNTIFS(ParticipantUI!$D$198:$D$200, $E3, ParticipantUI!$H$198:$H$200, H$2) &gt; 0, 1, 0),IF(COUNTIFS(ParticipantUI!$D$201:$D$204, $E3, ParticipantUI!$H$201:$H$204, H$2) &gt; 0, 1, 0),IF(COUNTIFS(ParticipantUI!$D$205:$D$207, $E3, ParticipantUI!$H$205:$H$207, H$2) &gt; 0, 1, 0),IF(COUNTIFS(ParticipantUI!$D$208:$D$208, $E3, ParticipantUI!$H$208:$H$208, H$2) &gt; 0, 1, 0),IF(COUNTIFS(ParticipantUI!$D$209:$D$211, $E3, ParticipantUI!$H$209:$H$211, H$2) &gt; 0, 1, 0),IF(COUNTIFS(ParticipantUI!$D$230:$D$233, $E3, ParticipantUI!$H$230:$H$233, H$2) &gt; 0, 1, 0),IF(COUNTIFS(ParticipantUI!$D$234:$D$239, $E3, ParticipantUI!$H$234:$H$239, H$2) &gt; 0, 1, 0),IF(COUNTIFS(ParticipantUI!$D$240:$D$243, $E3, ParticipantUI!$H$240:$H$243, H$2) &gt; 0, 1, 0),IF(COUNTIFS(ParticipantUI!$D$244:$D$247, $E3, ParticipantUI!$H$244:$H$247, H$2) &gt; 0, 1, 0),IF(COUNTIFS(ParticipantUI!$D$248:$D$254, $E3, ParticipantUI!$H$248:$H$254, H$2) &gt; 0, 1, 0),IF(COUNTIFS(ParticipantUI!$D$255:$D$258, $E3, ParticipantUI!$H$255:$H$258, H$2) &gt; 0, 1, 0),IF(COUNTIFS(ParticipantUI!$D$270:$D$271, $E3, ParticipantUI!$H$270:$H$271, H$2) &gt; 0, 1, 0),IF(COUNTIFS(ParticipantUI!$D$272:$D$273, $E3, ParticipantUI!$H$272:$H$273, H$2) &gt; 0, 1, 0),IF(COUNTIFS(ParticipantUI!$D$274:$D$276, $E3, ParticipantUI!$H$274:$H$276, H$2) &gt; 0, 1, 0),IF(COUNTIFS(ParticipantUI!$D$277:$D$281, $E3, ParticipantUI!$H$277:$H$281, H$2) &gt; 0, 1, 0),IF(COUNTIFS(ParticipantUI!$D$282:$D$286, $E3, ParticipantUI!$H$282:$H$286, H$2) &gt; 0, 1, 0),IF(COUNTIFS(ParticipantUI!$D$287:$D$289, $E3, ParticipantUI!$H$287:$H$289, H$2) &gt; 0, 1, 0))</f>
        <v>2</v>
      </c>
      <c r="E3" s="33" t="s">
        <v>918</v>
      </c>
      <c r="J3" s="38">
        <f t="shared" ref="J3:J8" si="0">B3/$F$1*100</f>
        <v>14.285714285714285</v>
      </c>
      <c r="K3" s="38">
        <f t="shared" ref="K3:K8" si="1">C3/$G$1*100</f>
        <v>16.666666666666664</v>
      </c>
      <c r="L3" s="38">
        <f t="shared" ref="L3:L8" si="2">D3/$H$1*100</f>
        <v>5.2631578947368416</v>
      </c>
    </row>
    <row r="4" spans="1:12" ht="18" customHeight="1" x14ac:dyDescent="0.15">
      <c r="A4" s="26" t="s">
        <v>766</v>
      </c>
      <c r="B4" s="29">
        <f>SUM(IF(COUNTIFS(ParticipantUI!$D$2:$D$5, $E4, ParticipantUI!$H$2:$H$5, F$2) &gt; 0, 1, 0),IF(COUNTIFS(ParticipantUI!$D$6:$D$11, $E4, ParticipantUI!$H$6:$H$11, F$2) &gt; 0, 1, 0),IF(COUNTIFS(ParticipantUI!$D$12:$D$16, $E4, ParticipantUI!$H$12:$H$16, F$2) &gt; 0, 1, 0),IF(COUNTIFS(ParticipantUI!$D$17:$D$17, $E4, ParticipantUI!$H$17:$H$17, F$2) &gt; 0, 1, 0),IF(COUNTIFS(ParticipantUI!$D$18:$D$20, $E4, ParticipantUI!$H$18:$H$20, F$2) &gt; 0, 1, 0),IF(COUNTIFS(ParticipantUI!$D$21:$D$24, $E4, ParticipantUI!$H$21:$H$24, F$2) &gt; 0, 1, 0),IF(COUNTIFS(ParticipantUI!$D$47:$D$52, $E4, ParticipantUI!$H$47:$H$52, F$2) &gt; 0, 1, 0),IF(COUNTIFS(ParticipantUI!$D$53:$D$56, $E4, ParticipantUI!$H$53:$H$56, F$2) &gt; 0, 1, 0),IF(COUNTIFS(ParticipantUI!$D$57:$D$61, $E4, ParticipantUI!$H$57:$H$61, F$2) &gt; 0, 1, 0),IF(COUNTIFS(ParticipantUI!$D$62:$D$63, $E4, ParticipantUI!$H$62:$H$63, F$2) &gt; 0, 1, 0),IF(COUNTIFS(ParticipantUI!$D$64:$D$67, $E4, ParticipantUI!$H$64:$H$67, F$2) &gt; 0, 1, 0),IF(COUNTIFS(ParticipantUI!$D$68:$D$71, $E4, ParticipantUI!$H$68:$H$71, F$2) &gt; 0, 1, 0),IF(COUNTIFS(ParticipantUI!$D$97:$D$100, $E4, ParticipantUI!$H$97:$H$100, F$2) &gt; 0, 1, 0),IF(COUNTIFS(ParticipantUI!$D$101:$D$104, $E4, ParticipantUI!$H$101:$H$104, F$2) &gt; 0, 1, 0),IF(COUNTIFS(ParticipantUI!$D$105:$D$107, $E4, ParticipantUI!$H$105:$H$107, F$2) &gt; 0, 1, 0),IF(COUNTIFS(ParticipantUI!$D$108:$D$110, $E4, ParticipantUI!$H$108:$H$110, F$2) &gt; 0, 1, 0),IF(COUNTIFS(ParticipantUI!$D$111:$D$114, $E4, ParticipantUI!$H$111:$H$114, F$2) &gt; 0, 1, 0),IF(COUNTIFS(ParticipantUI!$D$115:$D$117, $E4, ParticipantUI!$H$115:$H$117, F$2) &gt; 0, 1, 0),IF(COUNTIFS(ParticipantUI!$D$141:$D$146, $E4, ParticipantUI!$H$141:$H$146, F$2) &gt; 0, 1, 0),IF(COUNTIFS(ParticipantUI!$D$147:$D$148, $E4, ParticipantUI!$H$147:$H$148, F$2) &gt; 0, 1, 0),IF(COUNTIFS(ParticipantUI!$D$149:$D$150, $E4, ParticipantUI!$H$149:$H$150, F$2) &gt; 0, 1, 0),IF(COUNTIFS(ParticipantUI!$D$151:$D$152, $E4, ParticipantUI!$H$151:$H$152, F$2) &gt; 0, 1, 0),IF(COUNTIFS(ParticipantUI!$D$153:$D$154, $E4, ParticipantUI!$H$153:$H$154, F$2) &gt; 0, 1, 0),IF(COUNTIFS(ParticipantUI!$D$155:$D$157, $E4, ParticipantUI!$H$155:$H$157, F$2) &gt; 0, 1, 0),IF(COUNTIFS(ParticipantUI!$D$179:$D$183, $E4, ParticipantUI!$H$179:$H$183, F$2) &gt; 0, 1, 0),IF(COUNTIFS(ParticipantUI!$D$184:$D$186, $E4, ParticipantUI!$H$184:$H$186, F$2) &gt; 0, 1, 0),IF(COUNTIFS(ParticipantUI!$D$187:$D$189, $E4, ParticipantUI!$H$187:$H$189, F$2) &gt; 0, 1, 0),IF(COUNTIFS(ParticipantUI!$D$190:$D$190, $E4, ParticipantUI!$H$190:$H$190, F$2) &gt; 0, 1, 0),IF(COUNTIFS(ParticipantUI!$D$191:$D$192, $E4, ParticipantUI!$H$191:$H$192, F$2) &gt; 0, 1, 0),IF(COUNTIFS(ParticipantUI!$D$193:$D$194, $E4, ParticipantUI!$H$193:$H$194, F$2) &gt; 0, 1, 0),IF(COUNTIFS(ParticipantUI!$D$212:$D$215, $E4, ParticipantUI!$H$212:$H$215, F$2) &gt; 0, 1, 0),IF(COUNTIFS(ParticipantUI!$D$216:$D$218, $E4, ParticipantUI!$H$216:$H$218, F$2) &gt; 0, 1, 0),IF(COUNTIFS(ParticipantUI!$D$219:$D$220, $E4, ParticipantUI!$H$219:$H$220, F$2) &gt; 0, 1, 0),IF(COUNTIFS(ParticipantUI!$D$221:$D$222, $E4, ParticipantUI!$H$221:$H$222, F$2) &gt; 0, 1, 0),IF(COUNTIFS(ParticipantUI!$D$223:$D$227, $E4, ParticipantUI!$H$223:$H$227, F$2) &gt; 0, 1, 0),IF(COUNTIFS(ParticipantUI!$D$228:$D$229, $E4, ParticipantUI!$H$228:$H$229, F$2) &gt; 0, 1, 0),IF(COUNTIFS(ParticipantUI!$D$259:$D$261, $E4, ParticipantUI!$H$259:$H$261, F$2) &gt; 0, 1, 0),IF(COUNTIFS(ParticipantUI!$D$262:$D$263, $E4, ParticipantUI!$H$262:$H$263, F$2) &gt; 0, 1, 0),IF(COUNTIFS(ParticipantUI!$D$264:$D$265, $E4, ParticipantUI!$H$264:$H$265, F$2) &gt; 0, 1, 0),IF(COUNTIFS(ParticipantUI!$D$266:$D$267, $E4, ParticipantUI!$H$266:$H$267, F$2) &gt; 0, 1, 0),IF(COUNTIFS(ParticipantUI!$D$268:$D$268, $E4, ParticipantUI!$H$268:$H$268, F$2) &gt; 0, 1, 0),IF(COUNTIFS(ParticipantUI!$D$269:$D$269, $E4, ParticipantUI!$H$269:$H$269, F$2) &gt; 0, 1, 0),IF(COUNTIFS(ParticipantUI!$D$25:$D$29, $E4, ParticipantUI!$H$25:$H$29, F$2) &gt; 0, 1, 0),IF(COUNTIFS(ParticipantUI!$D$30:$D$33, $E4, ParticipantUI!$H$30:$H$33, F$2) &gt; 0, 1, 0),IF(COUNTIFS(ParticipantUI!$D$34:$D$37, $E4, ParticipantUI!$H$34:$H$37, F$2) &gt; 0, 1, 0),IF(COUNTIFS(ParticipantUI!$D$38:$D$40, $E4, ParticipantUI!$H$38:$H$40, F$2) &gt; 0, 1, 0),IF(COUNTIFS(ParticipantUI!$D$41:$D$43, $E4, ParticipantUI!$H$41:$H$43, F$2) &gt; 0, 1, 0),IF(COUNTIFS(ParticipantUI!$D$44:$D$46, $E4, ParticipantUI!$H$44:$H$46, F$2) &gt; 0, 1, 0),IF(COUNTIFS(ParticipantUI!$D$72:$D$75, $E4, ParticipantUI!$H$72:$H$75, F$2) &gt; 0, 1, 0),IF(COUNTIFS(ParticipantUI!$D$76:$D$80, $E4, ParticipantUI!$H$76:$H$80, F$2) &gt; 0, 1, 0),IF(COUNTIFS(ParticipantUI!$D$81:$D$86, $E4, ParticipantUI!$H$81:$H$86, F$2) &gt; 0, 1, 0),IF(COUNTIFS(ParticipantUI!$D$87:$D$91, $E4, ParticipantUI!$H$87:$H$91, F$2) &gt; 0, 1, 0),IF(COUNTIFS(ParticipantUI!$D$92:$D$93, $E4, ParticipantUI!$H$92:$H$93, F$2) &gt; 0, 1, 0),IF(COUNTIFS(ParticipantUI!$D$94:$D$96, $E4, ParticipantUI!$H$94:$H$96, F$2) &gt; 0, 1, 0),IF(COUNTIFS(ParticipantUI!$D$118:$D$120, $E4, ParticipantUI!$H$118:$H$120, F$2) &gt; 0, 1, 0),IF(COUNTIFS(ParticipantUI!$D$121:$D$125, $E4, ParticipantUI!$H$121:$H$125, F$2) &gt; 0, 1, 0),IF(COUNTIFS(ParticipantUI!$D$126:$D$130, $E4, ParticipantUI!$H$126:$H$130, F$2) &gt; 0, 1, 0),IF(COUNTIFS(ParticipantUI!$D$131:$D$133, $E4, ParticipantUI!$H$131:$H$133, F$2) &gt; 0, 1, 0),IF(COUNTIFS(ParticipantUI!$D$134:$D$136, $E4, ParticipantUI!$H$134:$H$136, F$2) &gt; 0, 1, 0),IF(COUNTIFS(ParticipantUI!$D$137:$D$140, $E4, ParticipantUI!$H$137:$H$140, F$2) &gt; 0, 1, 0),IF(COUNTIFS(ParticipantUI!$D$158:$D$161, $E4, ParticipantUI!$H$158:$H$161, F$2) &gt; 0, 1, 0),IF(COUNTIFS(ParticipantUI!$D$162:$D$166, $E4, ParticipantUI!$H$162:$H$166, F$2) &gt; 0, 1, 0),IF(COUNTIFS(ParticipantUI!$D$167:$D$169, $E4, ParticipantUI!$H$167:$H$169, F$2) &gt; 0, 1, 0),IF(COUNTIFS(ParticipantUI!$D$170:$D$172, $E4, ParticipantUI!$H$170:$H$172, F$2) &gt; 0, 1, 0),IF(COUNTIFS(ParticipantUI!$D$173:$D$175, $E4, ParticipantUI!$H$173:$H$175, F$2) &gt; 0, 1, 0),IF(COUNTIFS(ParticipantUI!$D$176:$D$178, $E4, ParticipantUI!$H$176:$H$178, F$2) &gt; 0, 1, 0),IF(COUNTIFS(ParticipantUI!$D$195:$D$197, $E4, ParticipantUI!$H$195:$H$197, F$2) &gt; 0, 1, 0),IF(COUNTIFS(ParticipantUI!$D$198:$D$200, $E4, ParticipantUI!$H$198:$H$200, F$2) &gt; 0, 1, 0),IF(COUNTIFS(ParticipantUI!$D$201:$D$204, $E4, ParticipantUI!$H$201:$H$204, F$2) &gt; 0, 1, 0),IF(COUNTIFS(ParticipantUI!$D$205:$D$207, $E4, ParticipantUI!$H$205:$H$207, F$2) &gt; 0, 1, 0),IF(COUNTIFS(ParticipantUI!$D$208:$D$208, $E4, ParticipantUI!$H$208:$H$208, F$2) &gt; 0, 1, 0),IF(COUNTIFS(ParticipantUI!$D$209:$D$211, $E4, ParticipantUI!$H$209:$H$211, F$2) &gt; 0, 1, 0),IF(COUNTIFS(ParticipantUI!$D$230:$D$233, $E4, ParticipantUI!$H$230:$H$233, F$2) &gt; 0, 1, 0),IF(COUNTIFS(ParticipantUI!$D$234:$D$239, $E4, ParticipantUI!$H$234:$H$239, F$2) &gt; 0, 1, 0),IF(COUNTIFS(ParticipantUI!$D$240:$D$243, $E4, ParticipantUI!$H$240:$H$243, F$2) &gt; 0, 1, 0),IF(COUNTIFS(ParticipantUI!$D$244:$D$247, $E4, ParticipantUI!$H$244:$H$247, F$2) &gt; 0, 1, 0),IF(COUNTIFS(ParticipantUI!$D$248:$D$254, $E4, ParticipantUI!$H$248:$H$254, F$2) &gt; 0, 1, 0),IF(COUNTIFS(ParticipantUI!$D$255:$D$258, $E4, ParticipantUI!$H$255:$H$258, F$2) &gt; 0, 1, 0),IF(COUNTIFS(ParticipantUI!$D$270:$D$271, $E4, ParticipantUI!$H$270:$H$271, F$2) &gt; 0, 1, 0),IF(COUNTIFS(ParticipantUI!$D$272:$D$273, $E4, ParticipantUI!$H$272:$H$273, F$2) &gt; 0, 1, 0),IF(COUNTIFS(ParticipantUI!$D$274:$D$276, $E4, ParticipantUI!$H$274:$H$276, F$2) &gt; 0, 1, 0),IF(COUNTIFS(ParticipantUI!$D$277:$D$281, $E4, ParticipantUI!$H$277:$H$281, F$2) &gt; 0, 1, 0),IF(COUNTIFS(ParticipantUI!$D$282:$D$286, $E4, ParticipantUI!$H$282:$H$286, F$2) &gt; 0, 1, 0),IF(COUNTIFS(ParticipantUI!$D$287:$D$289, $E4, ParticipantUI!$H$287:$H$289, F$2) &gt; 0, 1, 0))</f>
        <v>0</v>
      </c>
      <c r="C4" s="29">
        <f>SUM(IF(COUNTIFS(ParticipantUI!$D$2:$D$5, $E4, ParticipantUI!$H$2:$H$5, G$2) &gt; 0, 1, 0),IF(COUNTIFS(ParticipantUI!$D$6:$D$11, $E4, ParticipantUI!$H$6:$H$11, G$2) &gt; 0, 1, 0),IF(COUNTIFS(ParticipantUI!$D$12:$D$16, $E4, ParticipantUI!$H$12:$H$16, G$2) &gt; 0, 1, 0),IF(COUNTIFS(ParticipantUI!$D$17:$D$17, $E4, ParticipantUI!$H$17:$H$17, G$2) &gt; 0, 1, 0),IF(COUNTIFS(ParticipantUI!$D$18:$D$20, $E4, ParticipantUI!$H$18:$H$20, G$2) &gt; 0, 1, 0),IF(COUNTIFS(ParticipantUI!$D$21:$D$24, $E4, ParticipantUI!$H$21:$H$24, G$2) &gt; 0, 1, 0),IF(COUNTIFS(ParticipantUI!$D$47:$D$52, $E4, ParticipantUI!$H$47:$H$52, G$2) &gt; 0, 1, 0),IF(COUNTIFS(ParticipantUI!$D$53:$D$56, $E4, ParticipantUI!$H$53:$H$56, G$2) &gt; 0, 1, 0),IF(COUNTIFS(ParticipantUI!$D$57:$D$61, $E4, ParticipantUI!$H$57:$H$61, G$2) &gt; 0, 1, 0),IF(COUNTIFS(ParticipantUI!$D$62:$D$63, $E4, ParticipantUI!$H$62:$H$63, G$2) &gt; 0, 1, 0),IF(COUNTIFS(ParticipantUI!$D$64:$D$67, $E4, ParticipantUI!$H$64:$H$67, G$2) &gt; 0, 1, 0),IF(COUNTIFS(ParticipantUI!$D$68:$D$71, $E4, ParticipantUI!$H$68:$H$71, G$2) &gt; 0, 1, 0),IF(COUNTIFS(ParticipantUI!$D$97:$D$100, $E4, ParticipantUI!$H$97:$H$100, G$2) &gt; 0, 1, 0),IF(COUNTIFS(ParticipantUI!$D$101:$D$104, $E4, ParticipantUI!$H$101:$H$104, G$2) &gt; 0, 1, 0),IF(COUNTIFS(ParticipantUI!$D$105:$D$107, $E4, ParticipantUI!$H$105:$H$107, G$2) &gt; 0, 1, 0),IF(COUNTIFS(ParticipantUI!$D$108:$D$110, $E4, ParticipantUI!$H$108:$H$110, G$2) &gt; 0, 1, 0),IF(COUNTIFS(ParticipantUI!$D$111:$D$114, $E4, ParticipantUI!$H$111:$H$114, G$2) &gt; 0, 1, 0),IF(COUNTIFS(ParticipantUI!$D$115:$D$117, $E4, ParticipantUI!$H$115:$H$117, G$2) &gt; 0, 1, 0),IF(COUNTIFS(ParticipantUI!$D$141:$D$146, $E4, ParticipantUI!$H$141:$H$146, G$2) &gt; 0, 1, 0),IF(COUNTIFS(ParticipantUI!$D$147:$D$148, $E4, ParticipantUI!$H$147:$H$148, G$2) &gt; 0, 1, 0),IF(COUNTIFS(ParticipantUI!$D$149:$D$150, $E4, ParticipantUI!$H$149:$H$150, G$2) &gt; 0, 1, 0),IF(COUNTIFS(ParticipantUI!$D$151:$D$152, $E4, ParticipantUI!$H$151:$H$152, G$2) &gt; 0, 1, 0),IF(COUNTIFS(ParticipantUI!$D$153:$D$154, $E4, ParticipantUI!$H$153:$H$154, G$2) &gt; 0, 1, 0),IF(COUNTIFS(ParticipantUI!$D$155:$D$157, $E4, ParticipantUI!$H$155:$H$157, G$2) &gt; 0, 1, 0),IF(COUNTIFS(ParticipantUI!$D$179:$D$183, $E4, ParticipantUI!$H$179:$H$183, G$2) &gt; 0, 1, 0),IF(COUNTIFS(ParticipantUI!$D$184:$D$186, $E4, ParticipantUI!$H$184:$H$186, G$2) &gt; 0, 1, 0),IF(COUNTIFS(ParticipantUI!$D$187:$D$189, $E4, ParticipantUI!$H$187:$H$189, G$2) &gt; 0, 1, 0),IF(COUNTIFS(ParticipantUI!$D$190:$D$190, $E4, ParticipantUI!$H$190:$H$190, G$2) &gt; 0, 1, 0),IF(COUNTIFS(ParticipantUI!$D$191:$D$192, $E4, ParticipantUI!$H$191:$H$192, G$2) &gt; 0, 1, 0),IF(COUNTIFS(ParticipantUI!$D$193:$D$194, $E4, ParticipantUI!$H$193:$H$194, G$2) &gt; 0, 1, 0),IF(COUNTIFS(ParticipantUI!$D$212:$D$215, $E4, ParticipantUI!$H$212:$H$215, G$2) &gt; 0, 1, 0),IF(COUNTIFS(ParticipantUI!$D$216:$D$218, $E4, ParticipantUI!$H$216:$H$218, G$2) &gt; 0, 1, 0),IF(COUNTIFS(ParticipantUI!$D$219:$D$220, $E4, ParticipantUI!$H$219:$H$220, G$2) &gt; 0, 1, 0),IF(COUNTIFS(ParticipantUI!$D$221:$D$222, $E4, ParticipantUI!$H$221:$H$222, G$2) &gt; 0, 1, 0),IF(COUNTIFS(ParticipantUI!$D$223:$D$227, $E4, ParticipantUI!$H$223:$H$227, G$2) &gt; 0, 1, 0),IF(COUNTIFS(ParticipantUI!$D$228:$D$229, $E4, ParticipantUI!$H$228:$H$229, G$2) &gt; 0, 1, 0),IF(COUNTIFS(ParticipantUI!$D$259:$D$261, $E4, ParticipantUI!$H$259:$H$261, G$2) &gt; 0, 1, 0),IF(COUNTIFS(ParticipantUI!$D$262:$D$263, $E4, ParticipantUI!$H$262:$H$263, G$2) &gt; 0, 1, 0),IF(COUNTIFS(ParticipantUI!$D$264:$D$265, $E4, ParticipantUI!$H$264:$H$265, G$2) &gt; 0, 1, 0),IF(COUNTIFS(ParticipantUI!$D$266:$D$267, $E4, ParticipantUI!$H$266:$H$267, G$2) &gt; 0, 1, 0),IF(COUNTIFS(ParticipantUI!$D$268:$D$268, $E4, ParticipantUI!$H$268:$H$268, G$2) &gt; 0, 1, 0),IF(COUNTIFS(ParticipantUI!$D$269:$D$269, $E4, ParticipantUI!$H$269:$H$269, G$2) &gt; 0, 1, 0),IF(COUNTIFS(ParticipantUI!$D$25:$D$29, $E4, ParticipantUI!$H$25:$H$29, G$2) &gt; 0, 1, 0),IF(COUNTIFS(ParticipantUI!$D$30:$D$33, $E4, ParticipantUI!$H$30:$H$33, G$2) &gt; 0, 1, 0),IF(COUNTIFS(ParticipantUI!$D$34:$D$37, $E4, ParticipantUI!$H$34:$H$37, G$2) &gt; 0, 1, 0),IF(COUNTIFS(ParticipantUI!$D$38:$D$40, $E4, ParticipantUI!$H$38:$H$40, G$2) &gt; 0, 1, 0),IF(COUNTIFS(ParticipantUI!$D$41:$D$43, $E4, ParticipantUI!$H$41:$H$43, G$2) &gt; 0, 1, 0),IF(COUNTIFS(ParticipantUI!$D$44:$D$46, $E4, ParticipantUI!$H$44:$H$46, G$2) &gt; 0, 1, 0),IF(COUNTIFS(ParticipantUI!$D$72:$D$75, $E4, ParticipantUI!$H$72:$H$75, G$2) &gt; 0, 1, 0),IF(COUNTIFS(ParticipantUI!$D$76:$D$80, $E4, ParticipantUI!$H$76:$H$80, G$2) &gt; 0, 1, 0),IF(COUNTIFS(ParticipantUI!$D$81:$D$86, $E4, ParticipantUI!$H$81:$H$86, G$2) &gt; 0, 1, 0),IF(COUNTIFS(ParticipantUI!$D$87:$D$91, $E4, ParticipantUI!$H$87:$H$91, G$2) &gt; 0, 1, 0),IF(COUNTIFS(ParticipantUI!$D$92:$D$93, $E4, ParticipantUI!$H$92:$H$93, G$2) &gt; 0, 1, 0),IF(COUNTIFS(ParticipantUI!$D$94:$D$96, $E4, ParticipantUI!$H$94:$H$96, G$2) &gt; 0, 1, 0),IF(COUNTIFS(ParticipantUI!$D$118:$D$120, $E4, ParticipantUI!$H$118:$H$120, G$2) &gt; 0, 1, 0),IF(COUNTIFS(ParticipantUI!$D$121:$D$125, $E4, ParticipantUI!$H$121:$H$125, G$2) &gt; 0, 1, 0),IF(COUNTIFS(ParticipantUI!$D$126:$D$130, $E4, ParticipantUI!$H$126:$H$130, G$2) &gt; 0, 1, 0),IF(COUNTIFS(ParticipantUI!$D$131:$D$133, $E4, ParticipantUI!$H$131:$H$133, G$2) &gt; 0, 1, 0),IF(COUNTIFS(ParticipantUI!$D$134:$D$136, $E4, ParticipantUI!$H$134:$H$136, G$2) &gt; 0, 1, 0),IF(COUNTIFS(ParticipantUI!$D$137:$D$140, $E4, ParticipantUI!$H$137:$H$140, G$2) &gt; 0, 1, 0),IF(COUNTIFS(ParticipantUI!$D$158:$D$161, $E4, ParticipantUI!$H$158:$H$161, G$2) &gt; 0, 1, 0),IF(COUNTIFS(ParticipantUI!$D$162:$D$166, $E4, ParticipantUI!$H$162:$H$166, G$2) &gt; 0, 1, 0),IF(COUNTIFS(ParticipantUI!$D$167:$D$169, $E4, ParticipantUI!$H$167:$H$169, G$2) &gt; 0, 1, 0),IF(COUNTIFS(ParticipantUI!$D$170:$D$172, $E4, ParticipantUI!$H$170:$H$172, G$2) &gt; 0, 1, 0),IF(COUNTIFS(ParticipantUI!$D$173:$D$175, $E4, ParticipantUI!$H$173:$H$175, G$2) &gt; 0, 1, 0),IF(COUNTIFS(ParticipantUI!$D$176:$D$178, $E4, ParticipantUI!$H$176:$H$178, G$2) &gt; 0, 1, 0),IF(COUNTIFS(ParticipantUI!$D$195:$D$197, $E4, ParticipantUI!$H$195:$H$197, G$2) &gt; 0, 1, 0),IF(COUNTIFS(ParticipantUI!$D$198:$D$200, $E4, ParticipantUI!$H$198:$H$200, G$2) &gt; 0, 1, 0),IF(COUNTIFS(ParticipantUI!$D$201:$D$204, $E4, ParticipantUI!$H$201:$H$204, G$2) &gt; 0, 1, 0),IF(COUNTIFS(ParticipantUI!$D$205:$D$207, $E4, ParticipantUI!$H$205:$H$207, G$2) &gt; 0, 1, 0),IF(COUNTIFS(ParticipantUI!$D$208:$D$208, $E4, ParticipantUI!$H$208:$H$208, G$2) &gt; 0, 1, 0),IF(COUNTIFS(ParticipantUI!$D$209:$D$211, $E4, ParticipantUI!$H$209:$H$211, G$2) &gt; 0, 1, 0),IF(COUNTIFS(ParticipantUI!$D$230:$D$233, $E4, ParticipantUI!$H$230:$H$233, G$2) &gt; 0, 1, 0),IF(COUNTIFS(ParticipantUI!$D$234:$D$239, $E4, ParticipantUI!$H$234:$H$239, G$2) &gt; 0, 1, 0),IF(COUNTIFS(ParticipantUI!$D$240:$D$243, $E4, ParticipantUI!$H$240:$H$243, G$2) &gt; 0, 1, 0),IF(COUNTIFS(ParticipantUI!$D$244:$D$247, $E4, ParticipantUI!$H$244:$H$247, G$2) &gt; 0, 1, 0),IF(COUNTIFS(ParticipantUI!$D$248:$D$254, $E4, ParticipantUI!$H$248:$H$254, G$2) &gt; 0, 1, 0),IF(COUNTIFS(ParticipantUI!$D$255:$D$258, $E4, ParticipantUI!$H$255:$H$258, G$2) &gt; 0, 1, 0),IF(COUNTIFS(ParticipantUI!$D$270:$D$271, $E4, ParticipantUI!$H$270:$H$271, G$2) &gt; 0, 1, 0),IF(COUNTIFS(ParticipantUI!$D$272:$D$273, $E4, ParticipantUI!$H$272:$H$273, G$2) &gt; 0, 1, 0),IF(COUNTIFS(ParticipantUI!$D$274:$D$276, $E4, ParticipantUI!$H$274:$H$276, G$2) &gt; 0, 1, 0),IF(COUNTIFS(ParticipantUI!$D$277:$D$281, $E4, ParticipantUI!$H$277:$H$281, G$2) &gt; 0, 1, 0),IF(COUNTIFS(ParticipantUI!$D$282:$D$286, $E4, ParticipantUI!$H$282:$H$286, G$2) &gt; 0, 1, 0),IF(COUNTIFS(ParticipantUI!$D$287:$D$289, $E4, ParticipantUI!$H$287:$H$289, G$2) &gt; 0, 1, 0))</f>
        <v>1</v>
      </c>
      <c r="D4" s="29">
        <f>SUM(IF(COUNTIFS(ParticipantUI!$D$2:$D$5, $E4, ParticipantUI!$H$2:$H$5, H$2) &gt; 0, 1, 0),IF(COUNTIFS(ParticipantUI!$D$6:$D$11, $E4, ParticipantUI!$H$6:$H$11, H$2) &gt; 0, 1, 0),IF(COUNTIFS(ParticipantUI!$D$12:$D$16, $E4, ParticipantUI!$H$12:$H$16, H$2) &gt; 0, 1, 0),IF(COUNTIFS(ParticipantUI!$D$17:$D$17, $E4, ParticipantUI!$H$17:$H$17, H$2) &gt; 0, 1, 0),IF(COUNTIFS(ParticipantUI!$D$18:$D$20, $E4, ParticipantUI!$H$18:$H$20, H$2) &gt; 0, 1, 0),IF(COUNTIFS(ParticipantUI!$D$21:$D$24, $E4, ParticipantUI!$H$21:$H$24, H$2) &gt; 0, 1, 0),IF(COUNTIFS(ParticipantUI!$D$47:$D$52, $E4, ParticipantUI!$H$47:$H$52, H$2) &gt; 0, 1, 0),IF(COUNTIFS(ParticipantUI!$D$53:$D$56, $E4, ParticipantUI!$H$53:$H$56, H$2) &gt; 0, 1, 0),IF(COUNTIFS(ParticipantUI!$D$57:$D$61, $E4, ParticipantUI!$H$57:$H$61, H$2) &gt; 0, 1, 0),IF(COUNTIFS(ParticipantUI!$D$62:$D$63, $E4, ParticipantUI!$H$62:$H$63, H$2) &gt; 0, 1, 0),IF(COUNTIFS(ParticipantUI!$D$64:$D$67, $E4, ParticipantUI!$H$64:$H$67, H$2) &gt; 0, 1, 0),IF(COUNTIFS(ParticipantUI!$D$68:$D$71, $E4, ParticipantUI!$H$68:$H$71, H$2) &gt; 0, 1, 0),IF(COUNTIFS(ParticipantUI!$D$97:$D$100, $E4, ParticipantUI!$H$97:$H$100, H$2) &gt; 0, 1, 0),IF(COUNTIFS(ParticipantUI!$D$101:$D$104, $E4, ParticipantUI!$H$101:$H$104, H$2) &gt; 0, 1, 0),IF(COUNTIFS(ParticipantUI!$D$105:$D$107, $E4, ParticipantUI!$H$105:$H$107, H$2) &gt; 0, 1, 0),IF(COUNTIFS(ParticipantUI!$D$108:$D$110, $E4, ParticipantUI!$H$108:$H$110, H$2) &gt; 0, 1, 0),IF(COUNTIFS(ParticipantUI!$D$111:$D$114, $E4, ParticipantUI!$H$111:$H$114, H$2) &gt; 0, 1, 0),IF(COUNTIFS(ParticipantUI!$D$115:$D$117, $E4, ParticipantUI!$H$115:$H$117, H$2) &gt; 0, 1, 0),IF(COUNTIFS(ParticipantUI!$D$141:$D$146, $E4, ParticipantUI!$H$141:$H$146, H$2) &gt; 0, 1, 0),IF(COUNTIFS(ParticipantUI!$D$147:$D$148, $E4, ParticipantUI!$H$147:$H$148, H$2) &gt; 0, 1, 0),IF(COUNTIFS(ParticipantUI!$D$149:$D$150, $E4, ParticipantUI!$H$149:$H$150, H$2) &gt; 0, 1, 0),IF(COUNTIFS(ParticipantUI!$D$151:$D$152, $E4, ParticipantUI!$H$151:$H$152, H$2) &gt; 0, 1, 0),IF(COUNTIFS(ParticipantUI!$D$153:$D$154, $E4, ParticipantUI!$H$153:$H$154, H$2) &gt; 0, 1, 0),IF(COUNTIFS(ParticipantUI!$D$155:$D$157, $E4, ParticipantUI!$H$155:$H$157, H$2) &gt; 0, 1, 0),IF(COUNTIFS(ParticipantUI!$D$179:$D$183, $E4, ParticipantUI!$H$179:$H$183, H$2) &gt; 0, 1, 0),IF(COUNTIFS(ParticipantUI!$D$184:$D$186, $E4, ParticipantUI!$H$184:$H$186, H$2) &gt; 0, 1, 0),IF(COUNTIFS(ParticipantUI!$D$187:$D$189, $E4, ParticipantUI!$H$187:$H$189, H$2) &gt; 0, 1, 0),IF(COUNTIFS(ParticipantUI!$D$190:$D$190, $E4, ParticipantUI!$H$190:$H$190, H$2) &gt; 0, 1, 0),IF(COUNTIFS(ParticipantUI!$D$191:$D$192, $E4, ParticipantUI!$H$191:$H$192, H$2) &gt; 0, 1, 0),IF(COUNTIFS(ParticipantUI!$D$193:$D$194, $E4, ParticipantUI!$H$193:$H$194, H$2) &gt; 0, 1, 0),IF(COUNTIFS(ParticipantUI!$D$212:$D$215, $E4, ParticipantUI!$H$212:$H$215, H$2) &gt; 0, 1, 0),IF(COUNTIFS(ParticipantUI!$D$216:$D$218, $E4, ParticipantUI!$H$216:$H$218, H$2) &gt; 0, 1, 0),IF(COUNTIFS(ParticipantUI!$D$219:$D$220, $E4, ParticipantUI!$H$219:$H$220, H$2) &gt; 0, 1, 0),IF(COUNTIFS(ParticipantUI!$D$221:$D$222, $E4, ParticipantUI!$H$221:$H$222, H$2) &gt; 0, 1, 0),IF(COUNTIFS(ParticipantUI!$D$223:$D$227, $E4, ParticipantUI!$H$223:$H$227, H$2) &gt; 0, 1, 0),IF(COUNTIFS(ParticipantUI!$D$228:$D$229, $E4, ParticipantUI!$H$228:$H$229, H$2) &gt; 0, 1, 0),IF(COUNTIFS(ParticipantUI!$D$259:$D$261, $E4, ParticipantUI!$H$259:$H$261, H$2) &gt; 0, 1, 0),IF(COUNTIFS(ParticipantUI!$D$262:$D$263, $E4, ParticipantUI!$H$262:$H$263, H$2) &gt; 0, 1, 0),IF(COUNTIFS(ParticipantUI!$D$264:$D$265, $E4, ParticipantUI!$H$264:$H$265, H$2) &gt; 0, 1, 0),IF(COUNTIFS(ParticipantUI!$D$266:$D$267, $E4, ParticipantUI!$H$266:$H$267, H$2) &gt; 0, 1, 0),IF(COUNTIFS(ParticipantUI!$D$268:$D$268, $E4, ParticipantUI!$H$268:$H$268, H$2) &gt; 0, 1, 0),IF(COUNTIFS(ParticipantUI!$D$269:$D$269, $E4, ParticipantUI!$H$269:$H$269, H$2) &gt; 0, 1, 0),IF(COUNTIFS(ParticipantUI!$D$25:$D$29, $E4, ParticipantUI!$H$25:$H$29, H$2) &gt; 0, 1, 0),IF(COUNTIFS(ParticipantUI!$D$30:$D$33, $E4, ParticipantUI!$H$30:$H$33, H$2) &gt; 0, 1, 0),IF(COUNTIFS(ParticipantUI!$D$34:$D$37, $E4, ParticipantUI!$H$34:$H$37, H$2) &gt; 0, 1, 0),IF(COUNTIFS(ParticipantUI!$D$38:$D$40, $E4, ParticipantUI!$H$38:$H$40, H$2) &gt; 0, 1, 0),IF(COUNTIFS(ParticipantUI!$D$41:$D$43, $E4, ParticipantUI!$H$41:$H$43, H$2) &gt; 0, 1, 0),IF(COUNTIFS(ParticipantUI!$D$44:$D$46, $E4, ParticipantUI!$H$44:$H$46, H$2) &gt; 0, 1, 0),IF(COUNTIFS(ParticipantUI!$D$72:$D$75, $E4, ParticipantUI!$H$72:$H$75, H$2) &gt; 0, 1, 0),IF(COUNTIFS(ParticipantUI!$D$76:$D$80, $E4, ParticipantUI!$H$76:$H$80, H$2) &gt; 0, 1, 0),IF(COUNTIFS(ParticipantUI!$D$81:$D$86, $E4, ParticipantUI!$H$81:$H$86, H$2) &gt; 0, 1, 0),IF(COUNTIFS(ParticipantUI!$D$87:$D$91, $E4, ParticipantUI!$H$87:$H$91, H$2) &gt; 0, 1, 0),IF(COUNTIFS(ParticipantUI!$D$92:$D$93, $E4, ParticipantUI!$H$92:$H$93, H$2) &gt; 0, 1, 0),IF(COUNTIFS(ParticipantUI!$D$94:$D$96, $E4, ParticipantUI!$H$94:$H$96, H$2) &gt; 0, 1, 0),IF(COUNTIFS(ParticipantUI!$D$118:$D$120, $E4, ParticipantUI!$H$118:$H$120, H$2) &gt; 0, 1, 0),IF(COUNTIFS(ParticipantUI!$D$121:$D$125, $E4, ParticipantUI!$H$121:$H$125, H$2) &gt; 0, 1, 0),IF(COUNTIFS(ParticipantUI!$D$126:$D$130, $E4, ParticipantUI!$H$126:$H$130, H$2) &gt; 0, 1, 0),IF(COUNTIFS(ParticipantUI!$D$131:$D$133, $E4, ParticipantUI!$H$131:$H$133, H$2) &gt; 0, 1, 0),IF(COUNTIFS(ParticipantUI!$D$134:$D$136, $E4, ParticipantUI!$H$134:$H$136, H$2) &gt; 0, 1, 0),IF(COUNTIFS(ParticipantUI!$D$137:$D$140, $E4, ParticipantUI!$H$137:$H$140, H$2) &gt; 0, 1, 0),IF(COUNTIFS(ParticipantUI!$D$158:$D$161, $E4, ParticipantUI!$H$158:$H$161, H$2) &gt; 0, 1, 0),IF(COUNTIFS(ParticipantUI!$D$162:$D$166, $E4, ParticipantUI!$H$162:$H$166, H$2) &gt; 0, 1, 0),IF(COUNTIFS(ParticipantUI!$D$167:$D$169, $E4, ParticipantUI!$H$167:$H$169, H$2) &gt; 0, 1, 0),IF(COUNTIFS(ParticipantUI!$D$170:$D$172, $E4, ParticipantUI!$H$170:$H$172, H$2) &gt; 0, 1, 0),IF(COUNTIFS(ParticipantUI!$D$173:$D$175, $E4, ParticipantUI!$H$173:$H$175, H$2) &gt; 0, 1, 0),IF(COUNTIFS(ParticipantUI!$D$176:$D$178, $E4, ParticipantUI!$H$176:$H$178, H$2) &gt; 0, 1, 0),IF(COUNTIFS(ParticipantUI!$D$195:$D$197, $E4, ParticipantUI!$H$195:$H$197, H$2) &gt; 0, 1, 0),IF(COUNTIFS(ParticipantUI!$D$198:$D$200, $E4, ParticipantUI!$H$198:$H$200, H$2) &gt; 0, 1, 0),IF(COUNTIFS(ParticipantUI!$D$201:$D$204, $E4, ParticipantUI!$H$201:$H$204, H$2) &gt; 0, 1, 0),IF(COUNTIFS(ParticipantUI!$D$205:$D$207, $E4, ParticipantUI!$H$205:$H$207, H$2) &gt; 0, 1, 0),IF(COUNTIFS(ParticipantUI!$D$208:$D$208, $E4, ParticipantUI!$H$208:$H$208, H$2) &gt; 0, 1, 0),IF(COUNTIFS(ParticipantUI!$D$209:$D$211, $E4, ParticipantUI!$H$209:$H$211, H$2) &gt; 0, 1, 0),IF(COUNTIFS(ParticipantUI!$D$230:$D$233, $E4, ParticipantUI!$H$230:$H$233, H$2) &gt; 0, 1, 0),IF(COUNTIFS(ParticipantUI!$D$234:$D$239, $E4, ParticipantUI!$H$234:$H$239, H$2) &gt; 0, 1, 0),IF(COUNTIFS(ParticipantUI!$D$240:$D$243, $E4, ParticipantUI!$H$240:$H$243, H$2) &gt; 0, 1, 0),IF(COUNTIFS(ParticipantUI!$D$244:$D$247, $E4, ParticipantUI!$H$244:$H$247, H$2) &gt; 0, 1, 0),IF(COUNTIFS(ParticipantUI!$D$248:$D$254, $E4, ParticipantUI!$H$248:$H$254, H$2) &gt; 0, 1, 0),IF(COUNTIFS(ParticipantUI!$D$255:$D$258, $E4, ParticipantUI!$H$255:$H$258, H$2) &gt; 0, 1, 0),IF(COUNTIFS(ParticipantUI!$D$270:$D$271, $E4, ParticipantUI!$H$270:$H$271, H$2) &gt; 0, 1, 0),IF(COUNTIFS(ParticipantUI!$D$272:$D$273, $E4, ParticipantUI!$H$272:$H$273, H$2) &gt; 0, 1, 0),IF(COUNTIFS(ParticipantUI!$D$274:$D$276, $E4, ParticipantUI!$H$274:$H$276, H$2) &gt; 0, 1, 0),IF(COUNTIFS(ParticipantUI!$D$277:$D$281, $E4, ParticipantUI!$H$277:$H$281, H$2) &gt; 0, 1, 0),IF(COUNTIFS(ParticipantUI!$D$282:$D$286, $E4, ParticipantUI!$H$282:$H$286, H$2) &gt; 0, 1, 0),IF(COUNTIFS(ParticipantUI!$D$287:$D$289, $E4, ParticipantUI!$H$287:$H$289, H$2) &gt; 0, 1, 0))</f>
        <v>7</v>
      </c>
      <c r="E4" s="33" t="s">
        <v>919</v>
      </c>
      <c r="J4" s="38">
        <f t="shared" si="0"/>
        <v>0</v>
      </c>
      <c r="K4" s="38">
        <f t="shared" si="1"/>
        <v>1.6666666666666667</v>
      </c>
      <c r="L4" s="38">
        <f t="shared" si="2"/>
        <v>18.421052631578945</v>
      </c>
    </row>
    <row r="5" spans="1:12" ht="18" customHeight="1" x14ac:dyDescent="0.15">
      <c r="A5" s="26" t="s">
        <v>767</v>
      </c>
      <c r="B5" s="29">
        <f>SUM(IF(COUNTIFS(ParticipantUI!$D$2:$D$5, $E5, ParticipantUI!$H$2:$H$5, F$2) &gt; 0, 1, 0),IF(COUNTIFS(ParticipantUI!$D$6:$D$11, $E5, ParticipantUI!$H$6:$H$11, F$2) &gt; 0, 1, 0),IF(COUNTIFS(ParticipantUI!$D$12:$D$16, $E5, ParticipantUI!$H$12:$H$16, F$2) &gt; 0, 1, 0),IF(COUNTIFS(ParticipantUI!$D$17:$D$17, $E5, ParticipantUI!$H$17:$H$17, F$2) &gt; 0, 1, 0),IF(COUNTIFS(ParticipantUI!$D$18:$D$20, $E5, ParticipantUI!$H$18:$H$20, F$2) &gt; 0, 1, 0),IF(COUNTIFS(ParticipantUI!$D$21:$D$24, $E5, ParticipantUI!$H$21:$H$24, F$2) &gt; 0, 1, 0),IF(COUNTIFS(ParticipantUI!$D$47:$D$52, $E5, ParticipantUI!$H$47:$H$52, F$2) &gt; 0, 1, 0),IF(COUNTIFS(ParticipantUI!$D$53:$D$56, $E5, ParticipantUI!$H$53:$H$56, F$2) &gt; 0, 1, 0),IF(COUNTIFS(ParticipantUI!$D$57:$D$61, $E5, ParticipantUI!$H$57:$H$61, F$2) &gt; 0, 1, 0),IF(COUNTIFS(ParticipantUI!$D$62:$D$63, $E5, ParticipantUI!$H$62:$H$63, F$2) &gt; 0, 1, 0),IF(COUNTIFS(ParticipantUI!$D$64:$D$67, $E5, ParticipantUI!$H$64:$H$67, F$2) &gt; 0, 1, 0),IF(COUNTIFS(ParticipantUI!$D$68:$D$71, $E5, ParticipantUI!$H$68:$H$71, F$2) &gt; 0, 1, 0),IF(COUNTIFS(ParticipantUI!$D$97:$D$100, $E5, ParticipantUI!$H$97:$H$100, F$2) &gt; 0, 1, 0),IF(COUNTIFS(ParticipantUI!$D$101:$D$104, $E5, ParticipantUI!$H$101:$H$104, F$2) &gt; 0, 1, 0),IF(COUNTIFS(ParticipantUI!$D$105:$D$107, $E5, ParticipantUI!$H$105:$H$107, F$2) &gt; 0, 1, 0),IF(COUNTIFS(ParticipantUI!$D$108:$D$110, $E5, ParticipantUI!$H$108:$H$110, F$2) &gt; 0, 1, 0),IF(COUNTIFS(ParticipantUI!$D$111:$D$114, $E5, ParticipantUI!$H$111:$H$114, F$2) &gt; 0, 1, 0),IF(COUNTIFS(ParticipantUI!$D$115:$D$117, $E5, ParticipantUI!$H$115:$H$117, F$2) &gt; 0, 1, 0),IF(COUNTIFS(ParticipantUI!$D$141:$D$146, $E5, ParticipantUI!$H$141:$H$146, F$2) &gt; 0, 1, 0),IF(COUNTIFS(ParticipantUI!$D$147:$D$148, $E5, ParticipantUI!$H$147:$H$148, F$2) &gt; 0, 1, 0),IF(COUNTIFS(ParticipantUI!$D$149:$D$150, $E5, ParticipantUI!$H$149:$H$150, F$2) &gt; 0, 1, 0),IF(COUNTIFS(ParticipantUI!$D$151:$D$152, $E5, ParticipantUI!$H$151:$H$152, F$2) &gt; 0, 1, 0),IF(COUNTIFS(ParticipantUI!$D$153:$D$154, $E5, ParticipantUI!$H$153:$H$154, F$2) &gt; 0, 1, 0),IF(COUNTIFS(ParticipantUI!$D$155:$D$157, $E5, ParticipantUI!$H$155:$H$157, F$2) &gt; 0, 1, 0),IF(COUNTIFS(ParticipantUI!$D$179:$D$183, $E5, ParticipantUI!$H$179:$H$183, F$2) &gt; 0, 1, 0),IF(COUNTIFS(ParticipantUI!$D$184:$D$186, $E5, ParticipantUI!$H$184:$H$186, F$2) &gt; 0, 1, 0),IF(COUNTIFS(ParticipantUI!$D$187:$D$189, $E5, ParticipantUI!$H$187:$H$189, F$2) &gt; 0, 1, 0),IF(COUNTIFS(ParticipantUI!$D$190:$D$190, $E5, ParticipantUI!$H$190:$H$190, F$2) &gt; 0, 1, 0),IF(COUNTIFS(ParticipantUI!$D$191:$D$192, $E5, ParticipantUI!$H$191:$H$192, F$2) &gt; 0, 1, 0),IF(COUNTIFS(ParticipantUI!$D$193:$D$194, $E5, ParticipantUI!$H$193:$H$194, F$2) &gt; 0, 1, 0),IF(COUNTIFS(ParticipantUI!$D$212:$D$215, $E5, ParticipantUI!$H$212:$H$215, F$2) &gt; 0, 1, 0),IF(COUNTIFS(ParticipantUI!$D$216:$D$218, $E5, ParticipantUI!$H$216:$H$218, F$2) &gt; 0, 1, 0),IF(COUNTIFS(ParticipantUI!$D$219:$D$220, $E5, ParticipantUI!$H$219:$H$220, F$2) &gt; 0, 1, 0),IF(COUNTIFS(ParticipantUI!$D$221:$D$222, $E5, ParticipantUI!$H$221:$H$222, F$2) &gt; 0, 1, 0),IF(COUNTIFS(ParticipantUI!$D$223:$D$227, $E5, ParticipantUI!$H$223:$H$227, F$2) &gt; 0, 1, 0),IF(COUNTIFS(ParticipantUI!$D$228:$D$229, $E5, ParticipantUI!$H$228:$H$229, F$2) &gt; 0, 1, 0),IF(COUNTIFS(ParticipantUI!$D$259:$D$261, $E5, ParticipantUI!$H$259:$H$261, F$2) &gt; 0, 1, 0),IF(COUNTIFS(ParticipantUI!$D$262:$D$263, $E5, ParticipantUI!$H$262:$H$263, F$2) &gt; 0, 1, 0),IF(COUNTIFS(ParticipantUI!$D$264:$D$265, $E5, ParticipantUI!$H$264:$H$265, F$2) &gt; 0, 1, 0),IF(COUNTIFS(ParticipantUI!$D$266:$D$267, $E5, ParticipantUI!$H$266:$H$267, F$2) &gt; 0, 1, 0),IF(COUNTIFS(ParticipantUI!$D$268:$D$268, $E5, ParticipantUI!$H$268:$H$268, F$2) &gt; 0, 1, 0),IF(COUNTIFS(ParticipantUI!$D$269:$D$269, $E5, ParticipantUI!$H$269:$H$269, F$2) &gt; 0, 1, 0),IF(COUNTIFS(ParticipantUI!$D$25:$D$29, $E5, ParticipantUI!$H$25:$H$29, F$2) &gt; 0, 1, 0),IF(COUNTIFS(ParticipantUI!$D$30:$D$33, $E5, ParticipantUI!$H$30:$H$33, F$2) &gt; 0, 1, 0),IF(COUNTIFS(ParticipantUI!$D$34:$D$37, $E5, ParticipantUI!$H$34:$H$37, F$2) &gt; 0, 1, 0),IF(COUNTIFS(ParticipantUI!$D$38:$D$40, $E5, ParticipantUI!$H$38:$H$40, F$2) &gt; 0, 1, 0),IF(COUNTIFS(ParticipantUI!$D$41:$D$43, $E5, ParticipantUI!$H$41:$H$43, F$2) &gt; 0, 1, 0),IF(COUNTIFS(ParticipantUI!$D$44:$D$46, $E5, ParticipantUI!$H$44:$H$46, F$2) &gt; 0, 1, 0),IF(COUNTIFS(ParticipantUI!$D$72:$D$75, $E5, ParticipantUI!$H$72:$H$75, F$2) &gt; 0, 1, 0),IF(COUNTIFS(ParticipantUI!$D$76:$D$80, $E5, ParticipantUI!$H$76:$H$80, F$2) &gt; 0, 1, 0),IF(COUNTIFS(ParticipantUI!$D$81:$D$86, $E5, ParticipantUI!$H$81:$H$86, F$2) &gt; 0, 1, 0),IF(COUNTIFS(ParticipantUI!$D$87:$D$91, $E5, ParticipantUI!$H$87:$H$91, F$2) &gt; 0, 1, 0),IF(COUNTIFS(ParticipantUI!$D$92:$D$93, $E5, ParticipantUI!$H$92:$H$93, F$2) &gt; 0, 1, 0),IF(COUNTIFS(ParticipantUI!$D$94:$D$96, $E5, ParticipantUI!$H$94:$H$96, F$2) &gt; 0, 1, 0),IF(COUNTIFS(ParticipantUI!$D$118:$D$120, $E5, ParticipantUI!$H$118:$H$120, F$2) &gt; 0, 1, 0),IF(COUNTIFS(ParticipantUI!$D$121:$D$125, $E5, ParticipantUI!$H$121:$H$125, F$2) &gt; 0, 1, 0),IF(COUNTIFS(ParticipantUI!$D$126:$D$130, $E5, ParticipantUI!$H$126:$H$130, F$2) &gt; 0, 1, 0),IF(COUNTIFS(ParticipantUI!$D$131:$D$133, $E5, ParticipantUI!$H$131:$H$133, F$2) &gt; 0, 1, 0),IF(COUNTIFS(ParticipantUI!$D$134:$D$136, $E5, ParticipantUI!$H$134:$H$136, F$2) &gt; 0, 1, 0),IF(COUNTIFS(ParticipantUI!$D$137:$D$140, $E5, ParticipantUI!$H$137:$H$140, F$2) &gt; 0, 1, 0),IF(COUNTIFS(ParticipantUI!$D$158:$D$161, $E5, ParticipantUI!$H$158:$H$161, F$2) &gt; 0, 1, 0),IF(COUNTIFS(ParticipantUI!$D$162:$D$166, $E5, ParticipantUI!$H$162:$H$166, F$2) &gt; 0, 1, 0),IF(COUNTIFS(ParticipantUI!$D$167:$D$169, $E5, ParticipantUI!$H$167:$H$169, F$2) &gt; 0, 1, 0),IF(COUNTIFS(ParticipantUI!$D$170:$D$172, $E5, ParticipantUI!$H$170:$H$172, F$2) &gt; 0, 1, 0),IF(COUNTIFS(ParticipantUI!$D$173:$D$175, $E5, ParticipantUI!$H$173:$H$175, F$2) &gt; 0, 1, 0),IF(COUNTIFS(ParticipantUI!$D$176:$D$178, $E5, ParticipantUI!$H$176:$H$178, F$2) &gt; 0, 1, 0),IF(COUNTIFS(ParticipantUI!$D$195:$D$197, $E5, ParticipantUI!$H$195:$H$197, F$2) &gt; 0, 1, 0),IF(COUNTIFS(ParticipantUI!$D$198:$D$200, $E5, ParticipantUI!$H$198:$H$200, F$2) &gt; 0, 1, 0),IF(COUNTIFS(ParticipantUI!$D$201:$D$204, $E5, ParticipantUI!$H$201:$H$204, F$2) &gt; 0, 1, 0),IF(COUNTIFS(ParticipantUI!$D$205:$D$207, $E5, ParticipantUI!$H$205:$H$207, F$2) &gt; 0, 1, 0),IF(COUNTIFS(ParticipantUI!$D$208:$D$208, $E5, ParticipantUI!$H$208:$H$208, F$2) &gt; 0, 1, 0),IF(COUNTIFS(ParticipantUI!$D$209:$D$211, $E5, ParticipantUI!$H$209:$H$211, F$2) &gt; 0, 1, 0),IF(COUNTIFS(ParticipantUI!$D$230:$D$233, $E5, ParticipantUI!$H$230:$H$233, F$2) &gt; 0, 1, 0),IF(COUNTIFS(ParticipantUI!$D$234:$D$239, $E5, ParticipantUI!$H$234:$H$239, F$2) &gt; 0, 1, 0),IF(COUNTIFS(ParticipantUI!$D$240:$D$243, $E5, ParticipantUI!$H$240:$H$243, F$2) &gt; 0, 1, 0),IF(COUNTIFS(ParticipantUI!$D$244:$D$247, $E5, ParticipantUI!$H$244:$H$247, F$2) &gt; 0, 1, 0),IF(COUNTIFS(ParticipantUI!$D$248:$D$254, $E5, ParticipantUI!$H$248:$H$254, F$2) &gt; 0, 1, 0),IF(COUNTIFS(ParticipantUI!$D$255:$D$258, $E5, ParticipantUI!$H$255:$H$258, F$2) &gt; 0, 1, 0),IF(COUNTIFS(ParticipantUI!$D$270:$D$271, $E5, ParticipantUI!$H$270:$H$271, F$2) &gt; 0, 1, 0),IF(COUNTIFS(ParticipantUI!$D$272:$D$273, $E5, ParticipantUI!$H$272:$H$273, F$2) &gt; 0, 1, 0),IF(COUNTIFS(ParticipantUI!$D$274:$D$276, $E5, ParticipantUI!$H$274:$H$276, F$2) &gt; 0, 1, 0),IF(COUNTIFS(ParticipantUI!$D$277:$D$281, $E5, ParticipantUI!$H$277:$H$281, F$2) &gt; 0, 1, 0),IF(COUNTIFS(ParticipantUI!$D$282:$D$286, $E5, ParticipantUI!$H$282:$H$286, F$2) &gt; 0, 1, 0),IF(COUNTIFS(ParticipantUI!$D$287:$D$289, $E5, ParticipantUI!$H$287:$H$289, F$2) &gt; 0, 1, 0))</f>
        <v>3</v>
      </c>
      <c r="C5" s="29">
        <f>SUM(IF(COUNTIFS(ParticipantUI!$D$2:$D$5, $E5, ParticipantUI!$H$2:$H$5, G$2) &gt; 0, 1, 0),IF(COUNTIFS(ParticipantUI!$D$6:$D$11, $E5, ParticipantUI!$H$6:$H$11, G$2) &gt; 0, 1, 0),IF(COUNTIFS(ParticipantUI!$D$12:$D$16, $E5, ParticipantUI!$H$12:$H$16, G$2) &gt; 0, 1, 0),IF(COUNTIFS(ParticipantUI!$D$17:$D$17, $E5, ParticipantUI!$H$17:$H$17, G$2) &gt; 0, 1, 0),IF(COUNTIFS(ParticipantUI!$D$18:$D$20, $E5, ParticipantUI!$H$18:$H$20, G$2) &gt; 0, 1, 0),IF(COUNTIFS(ParticipantUI!$D$21:$D$24, $E5, ParticipantUI!$H$21:$H$24, G$2) &gt; 0, 1, 0),IF(COUNTIFS(ParticipantUI!$D$47:$D$52, $E5, ParticipantUI!$H$47:$H$52, G$2) &gt; 0, 1, 0),IF(COUNTIFS(ParticipantUI!$D$53:$D$56, $E5, ParticipantUI!$H$53:$H$56, G$2) &gt; 0, 1, 0),IF(COUNTIFS(ParticipantUI!$D$57:$D$61, $E5, ParticipantUI!$H$57:$H$61, G$2) &gt; 0, 1, 0),IF(COUNTIFS(ParticipantUI!$D$62:$D$63, $E5, ParticipantUI!$H$62:$H$63, G$2) &gt; 0, 1, 0),IF(COUNTIFS(ParticipantUI!$D$64:$D$67, $E5, ParticipantUI!$H$64:$H$67, G$2) &gt; 0, 1, 0),IF(COUNTIFS(ParticipantUI!$D$68:$D$71, $E5, ParticipantUI!$H$68:$H$71, G$2) &gt; 0, 1, 0),IF(COUNTIFS(ParticipantUI!$D$97:$D$100, $E5, ParticipantUI!$H$97:$H$100, G$2) &gt; 0, 1, 0),IF(COUNTIFS(ParticipantUI!$D$101:$D$104, $E5, ParticipantUI!$H$101:$H$104, G$2) &gt; 0, 1, 0),IF(COUNTIFS(ParticipantUI!$D$105:$D$107, $E5, ParticipantUI!$H$105:$H$107, G$2) &gt; 0, 1, 0),IF(COUNTIFS(ParticipantUI!$D$108:$D$110, $E5, ParticipantUI!$H$108:$H$110, G$2) &gt; 0, 1, 0),IF(COUNTIFS(ParticipantUI!$D$111:$D$114, $E5, ParticipantUI!$H$111:$H$114, G$2) &gt; 0, 1, 0),IF(COUNTIFS(ParticipantUI!$D$115:$D$117, $E5, ParticipantUI!$H$115:$H$117, G$2) &gt; 0, 1, 0),IF(COUNTIFS(ParticipantUI!$D$141:$D$146, $E5, ParticipantUI!$H$141:$H$146, G$2) &gt; 0, 1, 0),IF(COUNTIFS(ParticipantUI!$D$147:$D$148, $E5, ParticipantUI!$H$147:$H$148, G$2) &gt; 0, 1, 0),IF(COUNTIFS(ParticipantUI!$D$149:$D$150, $E5, ParticipantUI!$H$149:$H$150, G$2) &gt; 0, 1, 0),IF(COUNTIFS(ParticipantUI!$D$151:$D$152, $E5, ParticipantUI!$H$151:$H$152, G$2) &gt; 0, 1, 0),IF(COUNTIFS(ParticipantUI!$D$153:$D$154, $E5, ParticipantUI!$H$153:$H$154, G$2) &gt; 0, 1, 0),IF(COUNTIFS(ParticipantUI!$D$155:$D$157, $E5, ParticipantUI!$H$155:$H$157, G$2) &gt; 0, 1, 0),IF(COUNTIFS(ParticipantUI!$D$179:$D$183, $E5, ParticipantUI!$H$179:$H$183, G$2) &gt; 0, 1, 0),IF(COUNTIFS(ParticipantUI!$D$184:$D$186, $E5, ParticipantUI!$H$184:$H$186, G$2) &gt; 0, 1, 0),IF(COUNTIFS(ParticipantUI!$D$187:$D$189, $E5, ParticipantUI!$H$187:$H$189, G$2) &gt; 0, 1, 0),IF(COUNTIFS(ParticipantUI!$D$190:$D$190, $E5, ParticipantUI!$H$190:$H$190, G$2) &gt; 0, 1, 0),IF(COUNTIFS(ParticipantUI!$D$191:$D$192, $E5, ParticipantUI!$H$191:$H$192, G$2) &gt; 0, 1, 0),IF(COUNTIFS(ParticipantUI!$D$193:$D$194, $E5, ParticipantUI!$H$193:$H$194, G$2) &gt; 0, 1, 0),IF(COUNTIFS(ParticipantUI!$D$212:$D$215, $E5, ParticipantUI!$H$212:$H$215, G$2) &gt; 0, 1, 0),IF(COUNTIFS(ParticipantUI!$D$216:$D$218, $E5, ParticipantUI!$H$216:$H$218, G$2) &gt; 0, 1, 0),IF(COUNTIFS(ParticipantUI!$D$219:$D$220, $E5, ParticipantUI!$H$219:$H$220, G$2) &gt; 0, 1, 0),IF(COUNTIFS(ParticipantUI!$D$221:$D$222, $E5, ParticipantUI!$H$221:$H$222, G$2) &gt; 0, 1, 0),IF(COUNTIFS(ParticipantUI!$D$223:$D$227, $E5, ParticipantUI!$H$223:$H$227, G$2) &gt; 0, 1, 0),IF(COUNTIFS(ParticipantUI!$D$228:$D$229, $E5, ParticipantUI!$H$228:$H$229, G$2) &gt; 0, 1, 0),IF(COUNTIFS(ParticipantUI!$D$259:$D$261, $E5, ParticipantUI!$H$259:$H$261, G$2) &gt; 0, 1, 0),IF(COUNTIFS(ParticipantUI!$D$262:$D$263, $E5, ParticipantUI!$H$262:$H$263, G$2) &gt; 0, 1, 0),IF(COUNTIFS(ParticipantUI!$D$264:$D$265, $E5, ParticipantUI!$H$264:$H$265, G$2) &gt; 0, 1, 0),IF(COUNTIFS(ParticipantUI!$D$266:$D$267, $E5, ParticipantUI!$H$266:$H$267, G$2) &gt; 0, 1, 0),IF(COUNTIFS(ParticipantUI!$D$268:$D$268, $E5, ParticipantUI!$H$268:$H$268, G$2) &gt; 0, 1, 0),IF(COUNTIFS(ParticipantUI!$D$269:$D$269, $E5, ParticipantUI!$H$269:$H$269, G$2) &gt; 0, 1, 0),IF(COUNTIFS(ParticipantUI!$D$25:$D$29, $E5, ParticipantUI!$H$25:$H$29, G$2) &gt; 0, 1, 0),IF(COUNTIFS(ParticipantUI!$D$30:$D$33, $E5, ParticipantUI!$H$30:$H$33, G$2) &gt; 0, 1, 0),IF(COUNTIFS(ParticipantUI!$D$34:$D$37, $E5, ParticipantUI!$H$34:$H$37, G$2) &gt; 0, 1, 0),IF(COUNTIFS(ParticipantUI!$D$38:$D$40, $E5, ParticipantUI!$H$38:$H$40, G$2) &gt; 0, 1, 0),IF(COUNTIFS(ParticipantUI!$D$41:$D$43, $E5, ParticipantUI!$H$41:$H$43, G$2) &gt; 0, 1, 0),IF(COUNTIFS(ParticipantUI!$D$44:$D$46, $E5, ParticipantUI!$H$44:$H$46, G$2) &gt; 0, 1, 0),IF(COUNTIFS(ParticipantUI!$D$72:$D$75, $E5, ParticipantUI!$H$72:$H$75, G$2) &gt; 0, 1, 0),IF(COUNTIFS(ParticipantUI!$D$76:$D$80, $E5, ParticipantUI!$H$76:$H$80, G$2) &gt; 0, 1, 0),IF(COUNTIFS(ParticipantUI!$D$81:$D$86, $E5, ParticipantUI!$H$81:$H$86, G$2) &gt; 0, 1, 0),IF(COUNTIFS(ParticipantUI!$D$87:$D$91, $E5, ParticipantUI!$H$87:$H$91, G$2) &gt; 0, 1, 0),IF(COUNTIFS(ParticipantUI!$D$92:$D$93, $E5, ParticipantUI!$H$92:$H$93, G$2) &gt; 0, 1, 0),IF(COUNTIFS(ParticipantUI!$D$94:$D$96, $E5, ParticipantUI!$H$94:$H$96, G$2) &gt; 0, 1, 0),IF(COUNTIFS(ParticipantUI!$D$118:$D$120, $E5, ParticipantUI!$H$118:$H$120, G$2) &gt; 0, 1, 0),IF(COUNTIFS(ParticipantUI!$D$121:$D$125, $E5, ParticipantUI!$H$121:$H$125, G$2) &gt; 0, 1, 0),IF(COUNTIFS(ParticipantUI!$D$126:$D$130, $E5, ParticipantUI!$H$126:$H$130, G$2) &gt; 0, 1, 0),IF(COUNTIFS(ParticipantUI!$D$131:$D$133, $E5, ParticipantUI!$H$131:$H$133, G$2) &gt; 0, 1, 0),IF(COUNTIFS(ParticipantUI!$D$134:$D$136, $E5, ParticipantUI!$H$134:$H$136, G$2) &gt; 0, 1, 0),IF(COUNTIFS(ParticipantUI!$D$137:$D$140, $E5, ParticipantUI!$H$137:$H$140, G$2) &gt; 0, 1, 0),IF(COUNTIFS(ParticipantUI!$D$158:$D$161, $E5, ParticipantUI!$H$158:$H$161, G$2) &gt; 0, 1, 0),IF(COUNTIFS(ParticipantUI!$D$162:$D$166, $E5, ParticipantUI!$H$162:$H$166, G$2) &gt; 0, 1, 0),IF(COUNTIFS(ParticipantUI!$D$167:$D$169, $E5, ParticipantUI!$H$167:$H$169, G$2) &gt; 0, 1, 0),IF(COUNTIFS(ParticipantUI!$D$170:$D$172, $E5, ParticipantUI!$H$170:$H$172, G$2) &gt; 0, 1, 0),IF(COUNTIFS(ParticipantUI!$D$173:$D$175, $E5, ParticipantUI!$H$173:$H$175, G$2) &gt; 0, 1, 0),IF(COUNTIFS(ParticipantUI!$D$176:$D$178, $E5, ParticipantUI!$H$176:$H$178, G$2) &gt; 0, 1, 0),IF(COUNTIFS(ParticipantUI!$D$195:$D$197, $E5, ParticipantUI!$H$195:$H$197, G$2) &gt; 0, 1, 0),IF(COUNTIFS(ParticipantUI!$D$198:$D$200, $E5, ParticipantUI!$H$198:$H$200, G$2) &gt; 0, 1, 0),IF(COUNTIFS(ParticipantUI!$D$201:$D$204, $E5, ParticipantUI!$H$201:$H$204, G$2) &gt; 0, 1, 0),IF(COUNTIFS(ParticipantUI!$D$205:$D$207, $E5, ParticipantUI!$H$205:$H$207, G$2) &gt; 0, 1, 0),IF(COUNTIFS(ParticipantUI!$D$208:$D$208, $E5, ParticipantUI!$H$208:$H$208, G$2) &gt; 0, 1, 0),IF(COUNTIFS(ParticipantUI!$D$209:$D$211, $E5, ParticipantUI!$H$209:$H$211, G$2) &gt; 0, 1, 0),IF(COUNTIFS(ParticipantUI!$D$230:$D$233, $E5, ParticipantUI!$H$230:$H$233, G$2) &gt; 0, 1, 0),IF(COUNTIFS(ParticipantUI!$D$234:$D$239, $E5, ParticipantUI!$H$234:$H$239, G$2) &gt; 0, 1, 0),IF(COUNTIFS(ParticipantUI!$D$240:$D$243, $E5, ParticipantUI!$H$240:$H$243, G$2) &gt; 0, 1, 0),IF(COUNTIFS(ParticipantUI!$D$244:$D$247, $E5, ParticipantUI!$H$244:$H$247, G$2) &gt; 0, 1, 0),IF(COUNTIFS(ParticipantUI!$D$248:$D$254, $E5, ParticipantUI!$H$248:$H$254, G$2) &gt; 0, 1, 0),IF(COUNTIFS(ParticipantUI!$D$255:$D$258, $E5, ParticipantUI!$H$255:$H$258, G$2) &gt; 0, 1, 0),IF(COUNTIFS(ParticipantUI!$D$270:$D$271, $E5, ParticipantUI!$H$270:$H$271, G$2) &gt; 0, 1, 0),IF(COUNTIFS(ParticipantUI!$D$272:$D$273, $E5, ParticipantUI!$H$272:$H$273, G$2) &gt; 0, 1, 0),IF(COUNTIFS(ParticipantUI!$D$274:$D$276, $E5, ParticipantUI!$H$274:$H$276, G$2) &gt; 0, 1, 0),IF(COUNTIFS(ParticipantUI!$D$277:$D$281, $E5, ParticipantUI!$H$277:$H$281, G$2) &gt; 0, 1, 0),IF(COUNTIFS(ParticipantUI!$D$282:$D$286, $E5, ParticipantUI!$H$282:$H$286, G$2) &gt; 0, 1, 0),IF(COUNTIFS(ParticipantUI!$D$287:$D$289, $E5, ParticipantUI!$H$287:$H$289, G$2) &gt; 0, 1, 0))</f>
        <v>7</v>
      </c>
      <c r="D5" s="29">
        <f>SUM(IF(COUNTIFS(ParticipantUI!$D$2:$D$5, $E5, ParticipantUI!$H$2:$H$5, H$2) &gt; 0, 1, 0),IF(COUNTIFS(ParticipantUI!$D$6:$D$11, $E5, ParticipantUI!$H$6:$H$11, H$2) &gt; 0, 1, 0),IF(COUNTIFS(ParticipantUI!$D$12:$D$16, $E5, ParticipantUI!$H$12:$H$16, H$2) &gt; 0, 1, 0),IF(COUNTIFS(ParticipantUI!$D$17:$D$17, $E5, ParticipantUI!$H$17:$H$17, H$2) &gt; 0, 1, 0),IF(COUNTIFS(ParticipantUI!$D$18:$D$20, $E5, ParticipantUI!$H$18:$H$20, H$2) &gt; 0, 1, 0),IF(COUNTIFS(ParticipantUI!$D$21:$D$24, $E5, ParticipantUI!$H$21:$H$24, H$2) &gt; 0, 1, 0),IF(COUNTIFS(ParticipantUI!$D$47:$D$52, $E5, ParticipantUI!$H$47:$H$52, H$2) &gt; 0, 1, 0),IF(COUNTIFS(ParticipantUI!$D$53:$D$56, $E5, ParticipantUI!$H$53:$H$56, H$2) &gt; 0, 1, 0),IF(COUNTIFS(ParticipantUI!$D$57:$D$61, $E5, ParticipantUI!$H$57:$H$61, H$2) &gt; 0, 1, 0),IF(COUNTIFS(ParticipantUI!$D$62:$D$63, $E5, ParticipantUI!$H$62:$H$63, H$2) &gt; 0, 1, 0),IF(COUNTIFS(ParticipantUI!$D$64:$D$67, $E5, ParticipantUI!$H$64:$H$67, H$2) &gt; 0, 1, 0),IF(COUNTIFS(ParticipantUI!$D$68:$D$71, $E5, ParticipantUI!$H$68:$H$71, H$2) &gt; 0, 1, 0),IF(COUNTIFS(ParticipantUI!$D$97:$D$100, $E5, ParticipantUI!$H$97:$H$100, H$2) &gt; 0, 1, 0),IF(COUNTIFS(ParticipantUI!$D$101:$D$104, $E5, ParticipantUI!$H$101:$H$104, H$2) &gt; 0, 1, 0),IF(COUNTIFS(ParticipantUI!$D$105:$D$107, $E5, ParticipantUI!$H$105:$H$107, H$2) &gt; 0, 1, 0),IF(COUNTIFS(ParticipantUI!$D$108:$D$110, $E5, ParticipantUI!$H$108:$H$110, H$2) &gt; 0, 1, 0),IF(COUNTIFS(ParticipantUI!$D$111:$D$114, $E5, ParticipantUI!$H$111:$H$114, H$2) &gt; 0, 1, 0),IF(COUNTIFS(ParticipantUI!$D$115:$D$117, $E5, ParticipantUI!$H$115:$H$117, H$2) &gt; 0, 1, 0),IF(COUNTIFS(ParticipantUI!$D$141:$D$146, $E5, ParticipantUI!$H$141:$H$146, H$2) &gt; 0, 1, 0),IF(COUNTIFS(ParticipantUI!$D$147:$D$148, $E5, ParticipantUI!$H$147:$H$148, H$2) &gt; 0, 1, 0),IF(COUNTIFS(ParticipantUI!$D$149:$D$150, $E5, ParticipantUI!$H$149:$H$150, H$2) &gt; 0, 1, 0),IF(COUNTIFS(ParticipantUI!$D$151:$D$152, $E5, ParticipantUI!$H$151:$H$152, H$2) &gt; 0, 1, 0),IF(COUNTIFS(ParticipantUI!$D$153:$D$154, $E5, ParticipantUI!$H$153:$H$154, H$2) &gt; 0, 1, 0),IF(COUNTIFS(ParticipantUI!$D$155:$D$157, $E5, ParticipantUI!$H$155:$H$157, H$2) &gt; 0, 1, 0),IF(COUNTIFS(ParticipantUI!$D$179:$D$183, $E5, ParticipantUI!$H$179:$H$183, H$2) &gt; 0, 1, 0),IF(COUNTIFS(ParticipantUI!$D$184:$D$186, $E5, ParticipantUI!$H$184:$H$186, H$2) &gt; 0, 1, 0),IF(COUNTIFS(ParticipantUI!$D$187:$D$189, $E5, ParticipantUI!$H$187:$H$189, H$2) &gt; 0, 1, 0),IF(COUNTIFS(ParticipantUI!$D$190:$D$190, $E5, ParticipantUI!$H$190:$H$190, H$2) &gt; 0, 1, 0),IF(COUNTIFS(ParticipantUI!$D$191:$D$192, $E5, ParticipantUI!$H$191:$H$192, H$2) &gt; 0, 1, 0),IF(COUNTIFS(ParticipantUI!$D$193:$D$194, $E5, ParticipantUI!$H$193:$H$194, H$2) &gt; 0, 1, 0),IF(COUNTIFS(ParticipantUI!$D$212:$D$215, $E5, ParticipantUI!$H$212:$H$215, H$2) &gt; 0, 1, 0),IF(COUNTIFS(ParticipantUI!$D$216:$D$218, $E5, ParticipantUI!$H$216:$H$218, H$2) &gt; 0, 1, 0),IF(COUNTIFS(ParticipantUI!$D$219:$D$220, $E5, ParticipantUI!$H$219:$H$220, H$2) &gt; 0, 1, 0),IF(COUNTIFS(ParticipantUI!$D$221:$D$222, $E5, ParticipantUI!$H$221:$H$222, H$2) &gt; 0, 1, 0),IF(COUNTIFS(ParticipantUI!$D$223:$D$227, $E5, ParticipantUI!$H$223:$H$227, H$2) &gt; 0, 1, 0),IF(COUNTIFS(ParticipantUI!$D$228:$D$229, $E5, ParticipantUI!$H$228:$H$229, H$2) &gt; 0, 1, 0),IF(COUNTIFS(ParticipantUI!$D$259:$D$261, $E5, ParticipantUI!$H$259:$H$261, H$2) &gt; 0, 1, 0),IF(COUNTIFS(ParticipantUI!$D$262:$D$263, $E5, ParticipantUI!$H$262:$H$263, H$2) &gt; 0, 1, 0),IF(COUNTIFS(ParticipantUI!$D$264:$D$265, $E5, ParticipantUI!$H$264:$H$265, H$2) &gt; 0, 1, 0),IF(COUNTIFS(ParticipantUI!$D$266:$D$267, $E5, ParticipantUI!$H$266:$H$267, H$2) &gt; 0, 1, 0),IF(COUNTIFS(ParticipantUI!$D$268:$D$268, $E5, ParticipantUI!$H$268:$H$268, H$2) &gt; 0, 1, 0),IF(COUNTIFS(ParticipantUI!$D$269:$D$269, $E5, ParticipantUI!$H$269:$H$269, H$2) &gt; 0, 1, 0),IF(COUNTIFS(ParticipantUI!$D$25:$D$29, $E5, ParticipantUI!$H$25:$H$29, H$2) &gt; 0, 1, 0),IF(COUNTIFS(ParticipantUI!$D$30:$D$33, $E5, ParticipantUI!$H$30:$H$33, H$2) &gt; 0, 1, 0),IF(COUNTIFS(ParticipantUI!$D$34:$D$37, $E5, ParticipantUI!$H$34:$H$37, H$2) &gt; 0, 1, 0),IF(COUNTIFS(ParticipantUI!$D$38:$D$40, $E5, ParticipantUI!$H$38:$H$40, H$2) &gt; 0, 1, 0),IF(COUNTIFS(ParticipantUI!$D$41:$D$43, $E5, ParticipantUI!$H$41:$H$43, H$2) &gt; 0, 1, 0),IF(COUNTIFS(ParticipantUI!$D$44:$D$46, $E5, ParticipantUI!$H$44:$H$46, H$2) &gt; 0, 1, 0),IF(COUNTIFS(ParticipantUI!$D$72:$D$75, $E5, ParticipantUI!$H$72:$H$75, H$2) &gt; 0, 1, 0),IF(COUNTIFS(ParticipantUI!$D$76:$D$80, $E5, ParticipantUI!$H$76:$H$80, H$2) &gt; 0, 1, 0),IF(COUNTIFS(ParticipantUI!$D$81:$D$86, $E5, ParticipantUI!$H$81:$H$86, H$2) &gt; 0, 1, 0),IF(COUNTIFS(ParticipantUI!$D$87:$D$91, $E5, ParticipantUI!$H$87:$H$91, H$2) &gt; 0, 1, 0),IF(COUNTIFS(ParticipantUI!$D$92:$D$93, $E5, ParticipantUI!$H$92:$H$93, H$2) &gt; 0, 1, 0),IF(COUNTIFS(ParticipantUI!$D$94:$D$96, $E5, ParticipantUI!$H$94:$H$96, H$2) &gt; 0, 1, 0),IF(COUNTIFS(ParticipantUI!$D$118:$D$120, $E5, ParticipantUI!$H$118:$H$120, H$2) &gt; 0, 1, 0),IF(COUNTIFS(ParticipantUI!$D$121:$D$125, $E5, ParticipantUI!$H$121:$H$125, H$2) &gt; 0, 1, 0),IF(COUNTIFS(ParticipantUI!$D$126:$D$130, $E5, ParticipantUI!$H$126:$H$130, H$2) &gt; 0, 1, 0),IF(COUNTIFS(ParticipantUI!$D$131:$D$133, $E5, ParticipantUI!$H$131:$H$133, H$2) &gt; 0, 1, 0),IF(COUNTIFS(ParticipantUI!$D$134:$D$136, $E5, ParticipantUI!$H$134:$H$136, H$2) &gt; 0, 1, 0),IF(COUNTIFS(ParticipantUI!$D$137:$D$140, $E5, ParticipantUI!$H$137:$H$140, H$2) &gt; 0, 1, 0),IF(COUNTIFS(ParticipantUI!$D$158:$D$161, $E5, ParticipantUI!$H$158:$H$161, H$2) &gt; 0, 1, 0),IF(COUNTIFS(ParticipantUI!$D$162:$D$166, $E5, ParticipantUI!$H$162:$H$166, H$2) &gt; 0, 1, 0),IF(COUNTIFS(ParticipantUI!$D$167:$D$169, $E5, ParticipantUI!$H$167:$H$169, H$2) &gt; 0, 1, 0),IF(COUNTIFS(ParticipantUI!$D$170:$D$172, $E5, ParticipantUI!$H$170:$H$172, H$2) &gt; 0, 1, 0),IF(COUNTIFS(ParticipantUI!$D$173:$D$175, $E5, ParticipantUI!$H$173:$H$175, H$2) &gt; 0, 1, 0),IF(COUNTIFS(ParticipantUI!$D$176:$D$178, $E5, ParticipantUI!$H$176:$H$178, H$2) &gt; 0, 1, 0),IF(COUNTIFS(ParticipantUI!$D$195:$D$197, $E5, ParticipantUI!$H$195:$H$197, H$2) &gt; 0, 1, 0),IF(COUNTIFS(ParticipantUI!$D$198:$D$200, $E5, ParticipantUI!$H$198:$H$200, H$2) &gt; 0, 1, 0),IF(COUNTIFS(ParticipantUI!$D$201:$D$204, $E5, ParticipantUI!$H$201:$H$204, H$2) &gt; 0, 1, 0),IF(COUNTIFS(ParticipantUI!$D$205:$D$207, $E5, ParticipantUI!$H$205:$H$207, H$2) &gt; 0, 1, 0),IF(COUNTIFS(ParticipantUI!$D$208:$D$208, $E5, ParticipantUI!$H$208:$H$208, H$2) &gt; 0, 1, 0),IF(COUNTIFS(ParticipantUI!$D$209:$D$211, $E5, ParticipantUI!$H$209:$H$211, H$2) &gt; 0, 1, 0),IF(COUNTIFS(ParticipantUI!$D$230:$D$233, $E5, ParticipantUI!$H$230:$H$233, H$2) &gt; 0, 1, 0),IF(COUNTIFS(ParticipantUI!$D$234:$D$239, $E5, ParticipantUI!$H$234:$H$239, H$2) &gt; 0, 1, 0),IF(COUNTIFS(ParticipantUI!$D$240:$D$243, $E5, ParticipantUI!$H$240:$H$243, H$2) &gt; 0, 1, 0),IF(COUNTIFS(ParticipantUI!$D$244:$D$247, $E5, ParticipantUI!$H$244:$H$247, H$2) &gt; 0, 1, 0),IF(COUNTIFS(ParticipantUI!$D$248:$D$254, $E5, ParticipantUI!$H$248:$H$254, H$2) &gt; 0, 1, 0),IF(COUNTIFS(ParticipantUI!$D$255:$D$258, $E5, ParticipantUI!$H$255:$H$258, H$2) &gt; 0, 1, 0),IF(COUNTIFS(ParticipantUI!$D$270:$D$271, $E5, ParticipantUI!$H$270:$H$271, H$2) &gt; 0, 1, 0),IF(COUNTIFS(ParticipantUI!$D$272:$D$273, $E5, ParticipantUI!$H$272:$H$273, H$2) &gt; 0, 1, 0),IF(COUNTIFS(ParticipantUI!$D$274:$D$276, $E5, ParticipantUI!$H$274:$H$276, H$2) &gt; 0, 1, 0),IF(COUNTIFS(ParticipantUI!$D$277:$D$281, $E5, ParticipantUI!$H$277:$H$281, H$2) &gt; 0, 1, 0),IF(COUNTIFS(ParticipantUI!$D$282:$D$286, $E5, ParticipantUI!$H$282:$H$286, H$2) &gt; 0, 1, 0),IF(COUNTIFS(ParticipantUI!$D$287:$D$289, $E5, ParticipantUI!$H$287:$H$289, H$2) &gt; 0, 1, 0))</f>
        <v>1</v>
      </c>
      <c r="E5" s="33" t="s">
        <v>920</v>
      </c>
      <c r="J5" s="38">
        <f t="shared" si="0"/>
        <v>8.5714285714285712</v>
      </c>
      <c r="K5" s="38">
        <f t="shared" si="1"/>
        <v>11.666666666666666</v>
      </c>
      <c r="L5" s="38">
        <f t="shared" si="2"/>
        <v>2.6315789473684208</v>
      </c>
    </row>
    <row r="6" spans="1:12" ht="18" customHeight="1" x14ac:dyDescent="0.15">
      <c r="A6" s="26" t="s">
        <v>768</v>
      </c>
      <c r="B6" s="29">
        <f>SUM(IF(COUNTIFS(ParticipantUI!$D$2:$D$5, $E6, ParticipantUI!$H$2:$H$5, F$2) &gt; 0, 1, 0),IF(COUNTIFS(ParticipantUI!$D$6:$D$11, $E6, ParticipantUI!$H$6:$H$11, F$2) &gt; 0, 1, 0),IF(COUNTIFS(ParticipantUI!$D$12:$D$16, $E6, ParticipantUI!$H$12:$H$16, F$2) &gt; 0, 1, 0),IF(COUNTIFS(ParticipantUI!$D$17:$D$17, $E6, ParticipantUI!$H$17:$H$17, F$2) &gt; 0, 1, 0),IF(COUNTIFS(ParticipantUI!$D$18:$D$20, $E6, ParticipantUI!$H$18:$H$20, F$2) &gt; 0, 1, 0),IF(COUNTIFS(ParticipantUI!$D$21:$D$24, $E6, ParticipantUI!$H$21:$H$24, F$2) &gt; 0, 1, 0),IF(COUNTIFS(ParticipantUI!$D$47:$D$52, $E6, ParticipantUI!$H$47:$H$52, F$2) &gt; 0, 1, 0),IF(COUNTIFS(ParticipantUI!$D$53:$D$56, $E6, ParticipantUI!$H$53:$H$56, F$2) &gt; 0, 1, 0),IF(COUNTIFS(ParticipantUI!$D$57:$D$61, $E6, ParticipantUI!$H$57:$H$61, F$2) &gt; 0, 1, 0),IF(COUNTIFS(ParticipantUI!$D$62:$D$63, $E6, ParticipantUI!$H$62:$H$63, F$2) &gt; 0, 1, 0),IF(COUNTIFS(ParticipantUI!$D$64:$D$67, $E6, ParticipantUI!$H$64:$H$67, F$2) &gt; 0, 1, 0),IF(COUNTIFS(ParticipantUI!$D$68:$D$71, $E6, ParticipantUI!$H$68:$H$71, F$2) &gt; 0, 1, 0),IF(COUNTIFS(ParticipantUI!$D$97:$D$100, $E6, ParticipantUI!$H$97:$H$100, F$2) &gt; 0, 1, 0),IF(COUNTIFS(ParticipantUI!$D$101:$D$104, $E6, ParticipantUI!$H$101:$H$104, F$2) &gt; 0, 1, 0),IF(COUNTIFS(ParticipantUI!$D$105:$D$107, $E6, ParticipantUI!$H$105:$H$107, F$2) &gt; 0, 1, 0),IF(COUNTIFS(ParticipantUI!$D$108:$D$110, $E6, ParticipantUI!$H$108:$H$110, F$2) &gt; 0, 1, 0),IF(COUNTIFS(ParticipantUI!$D$111:$D$114, $E6, ParticipantUI!$H$111:$H$114, F$2) &gt; 0, 1, 0),IF(COUNTIFS(ParticipantUI!$D$115:$D$117, $E6, ParticipantUI!$H$115:$H$117, F$2) &gt; 0, 1, 0),IF(COUNTIFS(ParticipantUI!$D$141:$D$146, $E6, ParticipantUI!$H$141:$H$146, F$2) &gt; 0, 1, 0),IF(COUNTIFS(ParticipantUI!$D$147:$D$148, $E6, ParticipantUI!$H$147:$H$148, F$2) &gt; 0, 1, 0),IF(COUNTIFS(ParticipantUI!$D$149:$D$150, $E6, ParticipantUI!$H$149:$H$150, F$2) &gt; 0, 1, 0),IF(COUNTIFS(ParticipantUI!$D$151:$D$152, $E6, ParticipantUI!$H$151:$H$152, F$2) &gt; 0, 1, 0),IF(COUNTIFS(ParticipantUI!$D$153:$D$154, $E6, ParticipantUI!$H$153:$H$154, F$2) &gt; 0, 1, 0),IF(COUNTIFS(ParticipantUI!$D$155:$D$157, $E6, ParticipantUI!$H$155:$H$157, F$2) &gt; 0, 1, 0),IF(COUNTIFS(ParticipantUI!$D$179:$D$183, $E6, ParticipantUI!$H$179:$H$183, F$2) &gt; 0, 1, 0),IF(COUNTIFS(ParticipantUI!$D$184:$D$186, $E6, ParticipantUI!$H$184:$H$186, F$2) &gt; 0, 1, 0),IF(COUNTIFS(ParticipantUI!$D$187:$D$189, $E6, ParticipantUI!$H$187:$H$189, F$2) &gt; 0, 1, 0),IF(COUNTIFS(ParticipantUI!$D$190:$D$190, $E6, ParticipantUI!$H$190:$H$190, F$2) &gt; 0, 1, 0),IF(COUNTIFS(ParticipantUI!$D$191:$D$192, $E6, ParticipantUI!$H$191:$H$192, F$2) &gt; 0, 1, 0),IF(COUNTIFS(ParticipantUI!$D$193:$D$194, $E6, ParticipantUI!$H$193:$H$194, F$2) &gt; 0, 1, 0),IF(COUNTIFS(ParticipantUI!$D$212:$D$215, $E6, ParticipantUI!$H$212:$H$215, F$2) &gt; 0, 1, 0),IF(COUNTIFS(ParticipantUI!$D$216:$D$218, $E6, ParticipantUI!$H$216:$H$218, F$2) &gt; 0, 1, 0),IF(COUNTIFS(ParticipantUI!$D$219:$D$220, $E6, ParticipantUI!$H$219:$H$220, F$2) &gt; 0, 1, 0),IF(COUNTIFS(ParticipantUI!$D$221:$D$222, $E6, ParticipantUI!$H$221:$H$222, F$2) &gt; 0, 1, 0),IF(COUNTIFS(ParticipantUI!$D$223:$D$227, $E6, ParticipantUI!$H$223:$H$227, F$2) &gt; 0, 1, 0),IF(COUNTIFS(ParticipantUI!$D$228:$D$229, $E6, ParticipantUI!$H$228:$H$229, F$2) &gt; 0, 1, 0),IF(COUNTIFS(ParticipantUI!$D$259:$D$261, $E6, ParticipantUI!$H$259:$H$261, F$2) &gt; 0, 1, 0),IF(COUNTIFS(ParticipantUI!$D$262:$D$263, $E6, ParticipantUI!$H$262:$H$263, F$2) &gt; 0, 1, 0),IF(COUNTIFS(ParticipantUI!$D$264:$D$265, $E6, ParticipantUI!$H$264:$H$265, F$2) &gt; 0, 1, 0),IF(COUNTIFS(ParticipantUI!$D$266:$D$267, $E6, ParticipantUI!$H$266:$H$267, F$2) &gt; 0, 1, 0),IF(COUNTIFS(ParticipantUI!$D$268:$D$268, $E6, ParticipantUI!$H$268:$H$268, F$2) &gt; 0, 1, 0),IF(COUNTIFS(ParticipantUI!$D$269:$D$269, $E6, ParticipantUI!$H$269:$H$269, F$2) &gt; 0, 1, 0),IF(COUNTIFS(ParticipantUI!$D$25:$D$29, $E6, ParticipantUI!$H$25:$H$29, F$2) &gt; 0, 1, 0),IF(COUNTIFS(ParticipantUI!$D$30:$D$33, $E6, ParticipantUI!$H$30:$H$33, F$2) &gt; 0, 1, 0),IF(COUNTIFS(ParticipantUI!$D$34:$D$37, $E6, ParticipantUI!$H$34:$H$37, F$2) &gt; 0, 1, 0),IF(COUNTIFS(ParticipantUI!$D$38:$D$40, $E6, ParticipantUI!$H$38:$H$40, F$2) &gt; 0, 1, 0),IF(COUNTIFS(ParticipantUI!$D$41:$D$43, $E6, ParticipantUI!$H$41:$H$43, F$2) &gt; 0, 1, 0),IF(COUNTIFS(ParticipantUI!$D$44:$D$46, $E6, ParticipantUI!$H$44:$H$46, F$2) &gt; 0, 1, 0),IF(COUNTIFS(ParticipantUI!$D$72:$D$75, $E6, ParticipantUI!$H$72:$H$75, F$2) &gt; 0, 1, 0),IF(COUNTIFS(ParticipantUI!$D$76:$D$80, $E6, ParticipantUI!$H$76:$H$80, F$2) &gt; 0, 1, 0),IF(COUNTIFS(ParticipantUI!$D$81:$D$86, $E6, ParticipantUI!$H$81:$H$86, F$2) &gt; 0, 1, 0),IF(COUNTIFS(ParticipantUI!$D$87:$D$91, $E6, ParticipantUI!$H$87:$H$91, F$2) &gt; 0, 1, 0),IF(COUNTIFS(ParticipantUI!$D$92:$D$93, $E6, ParticipantUI!$H$92:$H$93, F$2) &gt; 0, 1, 0),IF(COUNTIFS(ParticipantUI!$D$94:$D$96, $E6, ParticipantUI!$H$94:$H$96, F$2) &gt; 0, 1, 0),IF(COUNTIFS(ParticipantUI!$D$118:$D$120, $E6, ParticipantUI!$H$118:$H$120, F$2) &gt; 0, 1, 0),IF(COUNTIFS(ParticipantUI!$D$121:$D$125, $E6, ParticipantUI!$H$121:$H$125, F$2) &gt; 0, 1, 0),IF(COUNTIFS(ParticipantUI!$D$126:$D$130, $E6, ParticipantUI!$H$126:$H$130, F$2) &gt; 0, 1, 0),IF(COUNTIFS(ParticipantUI!$D$131:$D$133, $E6, ParticipantUI!$H$131:$H$133, F$2) &gt; 0, 1, 0),IF(COUNTIFS(ParticipantUI!$D$134:$D$136, $E6, ParticipantUI!$H$134:$H$136, F$2) &gt; 0, 1, 0),IF(COUNTIFS(ParticipantUI!$D$137:$D$140, $E6, ParticipantUI!$H$137:$H$140, F$2) &gt; 0, 1, 0),IF(COUNTIFS(ParticipantUI!$D$158:$D$161, $E6, ParticipantUI!$H$158:$H$161, F$2) &gt; 0, 1, 0),IF(COUNTIFS(ParticipantUI!$D$162:$D$166, $E6, ParticipantUI!$H$162:$H$166, F$2) &gt; 0, 1, 0),IF(COUNTIFS(ParticipantUI!$D$167:$D$169, $E6, ParticipantUI!$H$167:$H$169, F$2) &gt; 0, 1, 0),IF(COUNTIFS(ParticipantUI!$D$170:$D$172, $E6, ParticipantUI!$H$170:$H$172, F$2) &gt; 0, 1, 0),IF(COUNTIFS(ParticipantUI!$D$173:$D$175, $E6, ParticipantUI!$H$173:$H$175, F$2) &gt; 0, 1, 0),IF(COUNTIFS(ParticipantUI!$D$176:$D$178, $E6, ParticipantUI!$H$176:$H$178, F$2) &gt; 0, 1, 0),IF(COUNTIFS(ParticipantUI!$D$195:$D$197, $E6, ParticipantUI!$H$195:$H$197, F$2) &gt; 0, 1, 0),IF(COUNTIFS(ParticipantUI!$D$198:$D$200, $E6, ParticipantUI!$H$198:$H$200, F$2) &gt; 0, 1, 0),IF(COUNTIFS(ParticipantUI!$D$201:$D$204, $E6, ParticipantUI!$H$201:$H$204, F$2) &gt; 0, 1, 0),IF(COUNTIFS(ParticipantUI!$D$205:$D$207, $E6, ParticipantUI!$H$205:$H$207, F$2) &gt; 0, 1, 0),IF(COUNTIFS(ParticipantUI!$D$208:$D$208, $E6, ParticipantUI!$H$208:$H$208, F$2) &gt; 0, 1, 0),IF(COUNTIFS(ParticipantUI!$D$209:$D$211, $E6, ParticipantUI!$H$209:$H$211, F$2) &gt; 0, 1, 0),IF(COUNTIFS(ParticipantUI!$D$230:$D$233, $E6, ParticipantUI!$H$230:$H$233, F$2) &gt; 0, 1, 0),IF(COUNTIFS(ParticipantUI!$D$234:$D$239, $E6, ParticipantUI!$H$234:$H$239, F$2) &gt; 0, 1, 0),IF(COUNTIFS(ParticipantUI!$D$240:$D$243, $E6, ParticipantUI!$H$240:$H$243, F$2) &gt; 0, 1, 0),IF(COUNTIFS(ParticipantUI!$D$244:$D$247, $E6, ParticipantUI!$H$244:$H$247, F$2) &gt; 0, 1, 0),IF(COUNTIFS(ParticipantUI!$D$248:$D$254, $E6, ParticipantUI!$H$248:$H$254, F$2) &gt; 0, 1, 0),IF(COUNTIFS(ParticipantUI!$D$255:$D$258, $E6, ParticipantUI!$H$255:$H$258, F$2) &gt; 0, 1, 0),IF(COUNTIFS(ParticipantUI!$D$270:$D$271, $E6, ParticipantUI!$H$270:$H$271, F$2) &gt; 0, 1, 0),IF(COUNTIFS(ParticipantUI!$D$272:$D$273, $E6, ParticipantUI!$H$272:$H$273, F$2) &gt; 0, 1, 0),IF(COUNTIFS(ParticipantUI!$D$274:$D$276, $E6, ParticipantUI!$H$274:$H$276, F$2) &gt; 0, 1, 0),IF(COUNTIFS(ParticipantUI!$D$277:$D$281, $E6, ParticipantUI!$H$277:$H$281, F$2) &gt; 0, 1, 0),IF(COUNTIFS(ParticipantUI!$D$282:$D$286, $E6, ParticipantUI!$H$282:$H$286, F$2) &gt; 0, 1, 0),IF(COUNTIFS(ParticipantUI!$D$287:$D$289, $E6, ParticipantUI!$H$287:$H$289, F$2) &gt; 0, 1, 0))</f>
        <v>0</v>
      </c>
      <c r="C6" s="29">
        <f>SUM(IF(COUNTIFS(ParticipantUI!$D$2:$D$5, $E6, ParticipantUI!$H$2:$H$5, G$2) &gt; 0, 1, 0),IF(COUNTIFS(ParticipantUI!$D$6:$D$11, $E6, ParticipantUI!$H$6:$H$11, G$2) &gt; 0, 1, 0),IF(COUNTIFS(ParticipantUI!$D$12:$D$16, $E6, ParticipantUI!$H$12:$H$16, G$2) &gt; 0, 1, 0),IF(COUNTIFS(ParticipantUI!$D$17:$D$17, $E6, ParticipantUI!$H$17:$H$17, G$2) &gt; 0, 1, 0),IF(COUNTIFS(ParticipantUI!$D$18:$D$20, $E6, ParticipantUI!$H$18:$H$20, G$2) &gt; 0, 1, 0),IF(COUNTIFS(ParticipantUI!$D$21:$D$24, $E6, ParticipantUI!$H$21:$H$24, G$2) &gt; 0, 1, 0),IF(COUNTIFS(ParticipantUI!$D$47:$D$52, $E6, ParticipantUI!$H$47:$H$52, G$2) &gt; 0, 1, 0),IF(COUNTIFS(ParticipantUI!$D$53:$D$56, $E6, ParticipantUI!$H$53:$H$56, G$2) &gt; 0, 1, 0),IF(COUNTIFS(ParticipantUI!$D$57:$D$61, $E6, ParticipantUI!$H$57:$H$61, G$2) &gt; 0, 1, 0),IF(COUNTIFS(ParticipantUI!$D$62:$D$63, $E6, ParticipantUI!$H$62:$H$63, G$2) &gt; 0, 1, 0),IF(COUNTIFS(ParticipantUI!$D$64:$D$67, $E6, ParticipantUI!$H$64:$H$67, G$2) &gt; 0, 1, 0),IF(COUNTIFS(ParticipantUI!$D$68:$D$71, $E6, ParticipantUI!$H$68:$H$71, G$2) &gt; 0, 1, 0),IF(COUNTIFS(ParticipantUI!$D$97:$D$100, $E6, ParticipantUI!$H$97:$H$100, G$2) &gt; 0, 1, 0),IF(COUNTIFS(ParticipantUI!$D$101:$D$104, $E6, ParticipantUI!$H$101:$H$104, G$2) &gt; 0, 1, 0),IF(COUNTIFS(ParticipantUI!$D$105:$D$107, $E6, ParticipantUI!$H$105:$H$107, G$2) &gt; 0, 1, 0),IF(COUNTIFS(ParticipantUI!$D$108:$D$110, $E6, ParticipantUI!$H$108:$H$110, G$2) &gt; 0, 1, 0),IF(COUNTIFS(ParticipantUI!$D$111:$D$114, $E6, ParticipantUI!$H$111:$H$114, G$2) &gt; 0, 1, 0),IF(COUNTIFS(ParticipantUI!$D$115:$D$117, $E6, ParticipantUI!$H$115:$H$117, G$2) &gt; 0, 1, 0),IF(COUNTIFS(ParticipantUI!$D$141:$D$146, $E6, ParticipantUI!$H$141:$H$146, G$2) &gt; 0, 1, 0),IF(COUNTIFS(ParticipantUI!$D$147:$D$148, $E6, ParticipantUI!$H$147:$H$148, G$2) &gt; 0, 1, 0),IF(COUNTIFS(ParticipantUI!$D$149:$D$150, $E6, ParticipantUI!$H$149:$H$150, G$2) &gt; 0, 1, 0),IF(COUNTIFS(ParticipantUI!$D$151:$D$152, $E6, ParticipantUI!$H$151:$H$152, G$2) &gt; 0, 1, 0),IF(COUNTIFS(ParticipantUI!$D$153:$D$154, $E6, ParticipantUI!$H$153:$H$154, G$2) &gt; 0, 1, 0),IF(COUNTIFS(ParticipantUI!$D$155:$D$157, $E6, ParticipantUI!$H$155:$H$157, G$2) &gt; 0, 1, 0),IF(COUNTIFS(ParticipantUI!$D$179:$D$183, $E6, ParticipantUI!$H$179:$H$183, G$2) &gt; 0, 1, 0),IF(COUNTIFS(ParticipantUI!$D$184:$D$186, $E6, ParticipantUI!$H$184:$H$186, G$2) &gt; 0, 1, 0),IF(COUNTIFS(ParticipantUI!$D$187:$D$189, $E6, ParticipantUI!$H$187:$H$189, G$2) &gt; 0, 1, 0),IF(COUNTIFS(ParticipantUI!$D$190:$D$190, $E6, ParticipantUI!$H$190:$H$190, G$2) &gt; 0, 1, 0),IF(COUNTIFS(ParticipantUI!$D$191:$D$192, $E6, ParticipantUI!$H$191:$H$192, G$2) &gt; 0, 1, 0),IF(COUNTIFS(ParticipantUI!$D$193:$D$194, $E6, ParticipantUI!$H$193:$H$194, G$2) &gt; 0, 1, 0),IF(COUNTIFS(ParticipantUI!$D$212:$D$215, $E6, ParticipantUI!$H$212:$H$215, G$2) &gt; 0, 1, 0),IF(COUNTIFS(ParticipantUI!$D$216:$D$218, $E6, ParticipantUI!$H$216:$H$218, G$2) &gt; 0, 1, 0),IF(COUNTIFS(ParticipantUI!$D$219:$D$220, $E6, ParticipantUI!$H$219:$H$220, G$2) &gt; 0, 1, 0),IF(COUNTIFS(ParticipantUI!$D$221:$D$222, $E6, ParticipantUI!$H$221:$H$222, G$2) &gt; 0, 1, 0),IF(COUNTIFS(ParticipantUI!$D$223:$D$227, $E6, ParticipantUI!$H$223:$H$227, G$2) &gt; 0, 1, 0),IF(COUNTIFS(ParticipantUI!$D$228:$D$229, $E6, ParticipantUI!$H$228:$H$229, G$2) &gt; 0, 1, 0),IF(COUNTIFS(ParticipantUI!$D$259:$D$261, $E6, ParticipantUI!$H$259:$H$261, G$2) &gt; 0, 1, 0),IF(COUNTIFS(ParticipantUI!$D$262:$D$263, $E6, ParticipantUI!$H$262:$H$263, G$2) &gt; 0, 1, 0),IF(COUNTIFS(ParticipantUI!$D$264:$D$265, $E6, ParticipantUI!$H$264:$H$265, G$2) &gt; 0, 1, 0),IF(COUNTIFS(ParticipantUI!$D$266:$D$267, $E6, ParticipantUI!$H$266:$H$267, G$2) &gt; 0, 1, 0),IF(COUNTIFS(ParticipantUI!$D$268:$D$268, $E6, ParticipantUI!$H$268:$H$268, G$2) &gt; 0, 1, 0),IF(COUNTIFS(ParticipantUI!$D$269:$D$269, $E6, ParticipantUI!$H$269:$H$269, G$2) &gt; 0, 1, 0),IF(COUNTIFS(ParticipantUI!$D$25:$D$29, $E6, ParticipantUI!$H$25:$H$29, G$2) &gt; 0, 1, 0),IF(COUNTIFS(ParticipantUI!$D$30:$D$33, $E6, ParticipantUI!$H$30:$H$33, G$2) &gt; 0, 1, 0),IF(COUNTIFS(ParticipantUI!$D$34:$D$37, $E6, ParticipantUI!$H$34:$H$37, G$2) &gt; 0, 1, 0),IF(COUNTIFS(ParticipantUI!$D$38:$D$40, $E6, ParticipantUI!$H$38:$H$40, G$2) &gt; 0, 1, 0),IF(COUNTIFS(ParticipantUI!$D$41:$D$43, $E6, ParticipantUI!$H$41:$H$43, G$2) &gt; 0, 1, 0),IF(COUNTIFS(ParticipantUI!$D$44:$D$46, $E6, ParticipantUI!$H$44:$H$46, G$2) &gt; 0, 1, 0),IF(COUNTIFS(ParticipantUI!$D$72:$D$75, $E6, ParticipantUI!$H$72:$H$75, G$2) &gt; 0, 1, 0),IF(COUNTIFS(ParticipantUI!$D$76:$D$80, $E6, ParticipantUI!$H$76:$H$80, G$2) &gt; 0, 1, 0),IF(COUNTIFS(ParticipantUI!$D$81:$D$86, $E6, ParticipantUI!$H$81:$H$86, G$2) &gt; 0, 1, 0),IF(COUNTIFS(ParticipantUI!$D$87:$D$91, $E6, ParticipantUI!$H$87:$H$91, G$2) &gt; 0, 1, 0),IF(COUNTIFS(ParticipantUI!$D$92:$D$93, $E6, ParticipantUI!$H$92:$H$93, G$2) &gt; 0, 1, 0),IF(COUNTIFS(ParticipantUI!$D$94:$D$96, $E6, ParticipantUI!$H$94:$H$96, G$2) &gt; 0, 1, 0),IF(COUNTIFS(ParticipantUI!$D$118:$D$120, $E6, ParticipantUI!$H$118:$H$120, G$2) &gt; 0, 1, 0),IF(COUNTIFS(ParticipantUI!$D$121:$D$125, $E6, ParticipantUI!$H$121:$H$125, G$2) &gt; 0, 1, 0),IF(COUNTIFS(ParticipantUI!$D$126:$D$130, $E6, ParticipantUI!$H$126:$H$130, G$2) &gt; 0, 1, 0),IF(COUNTIFS(ParticipantUI!$D$131:$D$133, $E6, ParticipantUI!$H$131:$H$133, G$2) &gt; 0, 1, 0),IF(COUNTIFS(ParticipantUI!$D$134:$D$136, $E6, ParticipantUI!$H$134:$H$136, G$2) &gt; 0, 1, 0),IF(COUNTIFS(ParticipantUI!$D$137:$D$140, $E6, ParticipantUI!$H$137:$H$140, G$2) &gt; 0, 1, 0),IF(COUNTIFS(ParticipantUI!$D$158:$D$161, $E6, ParticipantUI!$H$158:$H$161, G$2) &gt; 0, 1, 0),IF(COUNTIFS(ParticipantUI!$D$162:$D$166, $E6, ParticipantUI!$H$162:$H$166, G$2) &gt; 0, 1, 0),IF(COUNTIFS(ParticipantUI!$D$167:$D$169, $E6, ParticipantUI!$H$167:$H$169, G$2) &gt; 0, 1, 0),IF(COUNTIFS(ParticipantUI!$D$170:$D$172, $E6, ParticipantUI!$H$170:$H$172, G$2) &gt; 0, 1, 0),IF(COUNTIFS(ParticipantUI!$D$173:$D$175, $E6, ParticipantUI!$H$173:$H$175, G$2) &gt; 0, 1, 0),IF(COUNTIFS(ParticipantUI!$D$176:$D$178, $E6, ParticipantUI!$H$176:$H$178, G$2) &gt; 0, 1, 0),IF(COUNTIFS(ParticipantUI!$D$195:$D$197, $E6, ParticipantUI!$H$195:$H$197, G$2) &gt; 0, 1, 0),IF(COUNTIFS(ParticipantUI!$D$198:$D$200, $E6, ParticipantUI!$H$198:$H$200, G$2) &gt; 0, 1, 0),IF(COUNTIFS(ParticipantUI!$D$201:$D$204, $E6, ParticipantUI!$H$201:$H$204, G$2) &gt; 0, 1, 0),IF(COUNTIFS(ParticipantUI!$D$205:$D$207, $E6, ParticipantUI!$H$205:$H$207, G$2) &gt; 0, 1, 0),IF(COUNTIFS(ParticipantUI!$D$208:$D$208, $E6, ParticipantUI!$H$208:$H$208, G$2) &gt; 0, 1, 0),IF(COUNTIFS(ParticipantUI!$D$209:$D$211, $E6, ParticipantUI!$H$209:$H$211, G$2) &gt; 0, 1, 0),IF(COUNTIFS(ParticipantUI!$D$230:$D$233, $E6, ParticipantUI!$H$230:$H$233, G$2) &gt; 0, 1, 0),IF(COUNTIFS(ParticipantUI!$D$234:$D$239, $E6, ParticipantUI!$H$234:$H$239, G$2) &gt; 0, 1, 0),IF(COUNTIFS(ParticipantUI!$D$240:$D$243, $E6, ParticipantUI!$H$240:$H$243, G$2) &gt; 0, 1, 0),IF(COUNTIFS(ParticipantUI!$D$244:$D$247, $E6, ParticipantUI!$H$244:$H$247, G$2) &gt; 0, 1, 0),IF(COUNTIFS(ParticipantUI!$D$248:$D$254, $E6, ParticipantUI!$H$248:$H$254, G$2) &gt; 0, 1, 0),IF(COUNTIFS(ParticipantUI!$D$255:$D$258, $E6, ParticipantUI!$H$255:$H$258, G$2) &gt; 0, 1, 0),IF(COUNTIFS(ParticipantUI!$D$270:$D$271, $E6, ParticipantUI!$H$270:$H$271, G$2) &gt; 0, 1, 0),IF(COUNTIFS(ParticipantUI!$D$272:$D$273, $E6, ParticipantUI!$H$272:$H$273, G$2) &gt; 0, 1, 0),IF(COUNTIFS(ParticipantUI!$D$274:$D$276, $E6, ParticipantUI!$H$274:$H$276, G$2) &gt; 0, 1, 0),IF(COUNTIFS(ParticipantUI!$D$277:$D$281, $E6, ParticipantUI!$H$277:$H$281, G$2) &gt; 0, 1, 0),IF(COUNTIFS(ParticipantUI!$D$282:$D$286, $E6, ParticipantUI!$H$282:$H$286, G$2) &gt; 0, 1, 0),IF(COUNTIFS(ParticipantUI!$D$287:$D$289, $E6, ParticipantUI!$H$287:$H$289, G$2) &gt; 0, 1, 0))</f>
        <v>0</v>
      </c>
      <c r="D6" s="29">
        <f>SUM(IF(COUNTIFS(ParticipantUI!$D$2:$D$5, $E6, ParticipantUI!$H$2:$H$5, H$2) &gt; 0, 1, 0),IF(COUNTIFS(ParticipantUI!$D$6:$D$11, $E6, ParticipantUI!$H$6:$H$11, H$2) &gt; 0, 1, 0),IF(COUNTIFS(ParticipantUI!$D$12:$D$16, $E6, ParticipantUI!$H$12:$H$16, H$2) &gt; 0, 1, 0),IF(COUNTIFS(ParticipantUI!$D$17:$D$17, $E6, ParticipantUI!$H$17:$H$17, H$2) &gt; 0, 1, 0),IF(COUNTIFS(ParticipantUI!$D$18:$D$20, $E6, ParticipantUI!$H$18:$H$20, H$2) &gt; 0, 1, 0),IF(COUNTIFS(ParticipantUI!$D$21:$D$24, $E6, ParticipantUI!$H$21:$H$24, H$2) &gt; 0, 1, 0),IF(COUNTIFS(ParticipantUI!$D$47:$D$52, $E6, ParticipantUI!$H$47:$H$52, H$2) &gt; 0, 1, 0),IF(COUNTIFS(ParticipantUI!$D$53:$D$56, $E6, ParticipantUI!$H$53:$H$56, H$2) &gt; 0, 1, 0),IF(COUNTIFS(ParticipantUI!$D$57:$D$61, $E6, ParticipantUI!$H$57:$H$61, H$2) &gt; 0, 1, 0),IF(COUNTIFS(ParticipantUI!$D$62:$D$63, $E6, ParticipantUI!$H$62:$H$63, H$2) &gt; 0, 1, 0),IF(COUNTIFS(ParticipantUI!$D$64:$D$67, $E6, ParticipantUI!$H$64:$H$67, H$2) &gt; 0, 1, 0),IF(COUNTIFS(ParticipantUI!$D$68:$D$71, $E6, ParticipantUI!$H$68:$H$71, H$2) &gt; 0, 1, 0),IF(COUNTIFS(ParticipantUI!$D$97:$D$100, $E6, ParticipantUI!$H$97:$H$100, H$2) &gt; 0, 1, 0),IF(COUNTIFS(ParticipantUI!$D$101:$D$104, $E6, ParticipantUI!$H$101:$H$104, H$2) &gt; 0, 1, 0),IF(COUNTIFS(ParticipantUI!$D$105:$D$107, $E6, ParticipantUI!$H$105:$H$107, H$2) &gt; 0, 1, 0),IF(COUNTIFS(ParticipantUI!$D$108:$D$110, $E6, ParticipantUI!$H$108:$H$110, H$2) &gt; 0, 1, 0),IF(COUNTIFS(ParticipantUI!$D$111:$D$114, $E6, ParticipantUI!$H$111:$H$114, H$2) &gt; 0, 1, 0),IF(COUNTIFS(ParticipantUI!$D$115:$D$117, $E6, ParticipantUI!$H$115:$H$117, H$2) &gt; 0, 1, 0),IF(COUNTIFS(ParticipantUI!$D$141:$D$146, $E6, ParticipantUI!$H$141:$H$146, H$2) &gt; 0, 1, 0),IF(COUNTIFS(ParticipantUI!$D$147:$D$148, $E6, ParticipantUI!$H$147:$H$148, H$2) &gt; 0, 1, 0),IF(COUNTIFS(ParticipantUI!$D$149:$D$150, $E6, ParticipantUI!$H$149:$H$150, H$2) &gt; 0, 1, 0),IF(COUNTIFS(ParticipantUI!$D$151:$D$152, $E6, ParticipantUI!$H$151:$H$152, H$2) &gt; 0, 1, 0),IF(COUNTIFS(ParticipantUI!$D$153:$D$154, $E6, ParticipantUI!$H$153:$H$154, H$2) &gt; 0, 1, 0),IF(COUNTIFS(ParticipantUI!$D$155:$D$157, $E6, ParticipantUI!$H$155:$H$157, H$2) &gt; 0, 1, 0),IF(COUNTIFS(ParticipantUI!$D$179:$D$183, $E6, ParticipantUI!$H$179:$H$183, H$2) &gt; 0, 1, 0),IF(COUNTIFS(ParticipantUI!$D$184:$D$186, $E6, ParticipantUI!$H$184:$H$186, H$2) &gt; 0, 1, 0),IF(COUNTIFS(ParticipantUI!$D$187:$D$189, $E6, ParticipantUI!$H$187:$H$189, H$2) &gt; 0, 1, 0),IF(COUNTIFS(ParticipantUI!$D$190:$D$190, $E6, ParticipantUI!$H$190:$H$190, H$2) &gt; 0, 1, 0),IF(COUNTIFS(ParticipantUI!$D$191:$D$192, $E6, ParticipantUI!$H$191:$H$192, H$2) &gt; 0, 1, 0),IF(COUNTIFS(ParticipantUI!$D$193:$D$194, $E6, ParticipantUI!$H$193:$H$194, H$2) &gt; 0, 1, 0),IF(COUNTIFS(ParticipantUI!$D$212:$D$215, $E6, ParticipantUI!$H$212:$H$215, H$2) &gt; 0, 1, 0),IF(COUNTIFS(ParticipantUI!$D$216:$D$218, $E6, ParticipantUI!$H$216:$H$218, H$2) &gt; 0, 1, 0),IF(COUNTIFS(ParticipantUI!$D$219:$D$220, $E6, ParticipantUI!$H$219:$H$220, H$2) &gt; 0, 1, 0),IF(COUNTIFS(ParticipantUI!$D$221:$D$222, $E6, ParticipantUI!$H$221:$H$222, H$2) &gt; 0, 1, 0),IF(COUNTIFS(ParticipantUI!$D$223:$D$227, $E6, ParticipantUI!$H$223:$H$227, H$2) &gt; 0, 1, 0),IF(COUNTIFS(ParticipantUI!$D$228:$D$229, $E6, ParticipantUI!$H$228:$H$229, H$2) &gt; 0, 1, 0),IF(COUNTIFS(ParticipantUI!$D$259:$D$261, $E6, ParticipantUI!$H$259:$H$261, H$2) &gt; 0, 1, 0),IF(COUNTIFS(ParticipantUI!$D$262:$D$263, $E6, ParticipantUI!$H$262:$H$263, H$2) &gt; 0, 1, 0),IF(COUNTIFS(ParticipantUI!$D$264:$D$265, $E6, ParticipantUI!$H$264:$H$265, H$2) &gt; 0, 1, 0),IF(COUNTIFS(ParticipantUI!$D$266:$D$267, $E6, ParticipantUI!$H$266:$H$267, H$2) &gt; 0, 1, 0),IF(COUNTIFS(ParticipantUI!$D$268:$D$268, $E6, ParticipantUI!$H$268:$H$268, H$2) &gt; 0, 1, 0),IF(COUNTIFS(ParticipantUI!$D$269:$D$269, $E6, ParticipantUI!$H$269:$H$269, H$2) &gt; 0, 1, 0),IF(COUNTIFS(ParticipantUI!$D$25:$D$29, $E6, ParticipantUI!$H$25:$H$29, H$2) &gt; 0, 1, 0),IF(COUNTIFS(ParticipantUI!$D$30:$D$33, $E6, ParticipantUI!$H$30:$H$33, H$2) &gt; 0, 1, 0),IF(COUNTIFS(ParticipantUI!$D$34:$D$37, $E6, ParticipantUI!$H$34:$H$37, H$2) &gt; 0, 1, 0),IF(COUNTIFS(ParticipantUI!$D$38:$D$40, $E6, ParticipantUI!$H$38:$H$40, H$2) &gt; 0, 1, 0),IF(COUNTIFS(ParticipantUI!$D$41:$D$43, $E6, ParticipantUI!$H$41:$H$43, H$2) &gt; 0, 1, 0),IF(COUNTIFS(ParticipantUI!$D$44:$D$46, $E6, ParticipantUI!$H$44:$H$46, H$2) &gt; 0, 1, 0),IF(COUNTIFS(ParticipantUI!$D$72:$D$75, $E6, ParticipantUI!$H$72:$H$75, H$2) &gt; 0, 1, 0),IF(COUNTIFS(ParticipantUI!$D$76:$D$80, $E6, ParticipantUI!$H$76:$H$80, H$2) &gt; 0, 1, 0),IF(COUNTIFS(ParticipantUI!$D$81:$D$86, $E6, ParticipantUI!$H$81:$H$86, H$2) &gt; 0, 1, 0),IF(COUNTIFS(ParticipantUI!$D$87:$D$91, $E6, ParticipantUI!$H$87:$H$91, H$2) &gt; 0, 1, 0),IF(COUNTIFS(ParticipantUI!$D$92:$D$93, $E6, ParticipantUI!$H$92:$H$93, H$2) &gt; 0, 1, 0),IF(COUNTIFS(ParticipantUI!$D$94:$D$96, $E6, ParticipantUI!$H$94:$H$96, H$2) &gt; 0, 1, 0),IF(COUNTIFS(ParticipantUI!$D$118:$D$120, $E6, ParticipantUI!$H$118:$H$120, H$2) &gt; 0, 1, 0),IF(COUNTIFS(ParticipantUI!$D$121:$D$125, $E6, ParticipantUI!$H$121:$H$125, H$2) &gt; 0, 1, 0),IF(COUNTIFS(ParticipantUI!$D$126:$D$130, $E6, ParticipantUI!$H$126:$H$130, H$2) &gt; 0, 1, 0),IF(COUNTIFS(ParticipantUI!$D$131:$D$133, $E6, ParticipantUI!$H$131:$H$133, H$2) &gt; 0, 1, 0),IF(COUNTIFS(ParticipantUI!$D$134:$D$136, $E6, ParticipantUI!$H$134:$H$136, H$2) &gt; 0, 1, 0),IF(COUNTIFS(ParticipantUI!$D$137:$D$140, $E6, ParticipantUI!$H$137:$H$140, H$2) &gt; 0, 1, 0),IF(COUNTIFS(ParticipantUI!$D$158:$D$161, $E6, ParticipantUI!$H$158:$H$161, H$2) &gt; 0, 1, 0),IF(COUNTIFS(ParticipantUI!$D$162:$D$166, $E6, ParticipantUI!$H$162:$H$166, H$2) &gt; 0, 1, 0),IF(COUNTIFS(ParticipantUI!$D$167:$D$169, $E6, ParticipantUI!$H$167:$H$169, H$2) &gt; 0, 1, 0),IF(COUNTIFS(ParticipantUI!$D$170:$D$172, $E6, ParticipantUI!$H$170:$H$172, H$2) &gt; 0, 1, 0),IF(COUNTIFS(ParticipantUI!$D$173:$D$175, $E6, ParticipantUI!$H$173:$H$175, H$2) &gt; 0, 1, 0),IF(COUNTIFS(ParticipantUI!$D$176:$D$178, $E6, ParticipantUI!$H$176:$H$178, H$2) &gt; 0, 1, 0),IF(COUNTIFS(ParticipantUI!$D$195:$D$197, $E6, ParticipantUI!$H$195:$H$197, H$2) &gt; 0, 1, 0),IF(COUNTIFS(ParticipantUI!$D$198:$D$200, $E6, ParticipantUI!$H$198:$H$200, H$2) &gt; 0, 1, 0),IF(COUNTIFS(ParticipantUI!$D$201:$D$204, $E6, ParticipantUI!$H$201:$H$204, H$2) &gt; 0, 1, 0),IF(COUNTIFS(ParticipantUI!$D$205:$D$207, $E6, ParticipantUI!$H$205:$H$207, H$2) &gt; 0, 1, 0),IF(COUNTIFS(ParticipantUI!$D$208:$D$208, $E6, ParticipantUI!$H$208:$H$208, H$2) &gt; 0, 1, 0),IF(COUNTIFS(ParticipantUI!$D$209:$D$211, $E6, ParticipantUI!$H$209:$H$211, H$2) &gt; 0, 1, 0),IF(COUNTIFS(ParticipantUI!$D$230:$D$233, $E6, ParticipantUI!$H$230:$H$233, H$2) &gt; 0, 1, 0),IF(COUNTIFS(ParticipantUI!$D$234:$D$239, $E6, ParticipantUI!$H$234:$H$239, H$2) &gt; 0, 1, 0),IF(COUNTIFS(ParticipantUI!$D$240:$D$243, $E6, ParticipantUI!$H$240:$H$243, H$2) &gt; 0, 1, 0),IF(COUNTIFS(ParticipantUI!$D$244:$D$247, $E6, ParticipantUI!$H$244:$H$247, H$2) &gt; 0, 1, 0),IF(COUNTIFS(ParticipantUI!$D$248:$D$254, $E6, ParticipantUI!$H$248:$H$254, H$2) &gt; 0, 1, 0),IF(COUNTIFS(ParticipantUI!$D$255:$D$258, $E6, ParticipantUI!$H$255:$H$258, H$2) &gt; 0, 1, 0),IF(COUNTIFS(ParticipantUI!$D$270:$D$271, $E6, ParticipantUI!$H$270:$H$271, H$2) &gt; 0, 1, 0),IF(COUNTIFS(ParticipantUI!$D$272:$D$273, $E6, ParticipantUI!$H$272:$H$273, H$2) &gt; 0, 1, 0),IF(COUNTIFS(ParticipantUI!$D$274:$D$276, $E6, ParticipantUI!$H$274:$H$276, H$2) &gt; 0, 1, 0),IF(COUNTIFS(ParticipantUI!$D$277:$D$281, $E6, ParticipantUI!$H$277:$H$281, H$2) &gt; 0, 1, 0),IF(COUNTIFS(ParticipantUI!$D$282:$D$286, $E6, ParticipantUI!$H$282:$H$286, H$2) &gt; 0, 1, 0),IF(COUNTIFS(ParticipantUI!$D$287:$D$289, $E6, ParticipantUI!$H$287:$H$289, H$2) &gt; 0, 1, 0))</f>
        <v>0</v>
      </c>
      <c r="E6" s="33" t="s">
        <v>921</v>
      </c>
      <c r="J6" s="38">
        <f t="shared" si="0"/>
        <v>0</v>
      </c>
      <c r="K6" s="38">
        <f t="shared" si="1"/>
        <v>0</v>
      </c>
      <c r="L6" s="38">
        <f t="shared" si="2"/>
        <v>0</v>
      </c>
    </row>
    <row r="7" spans="1:12" ht="18" customHeight="1" x14ac:dyDescent="0.15">
      <c r="A7" s="26" t="s">
        <v>769</v>
      </c>
      <c r="B7" s="29">
        <f>SUM(IF(COUNTIFS(ParticipantUI!$D$2:$D$5, $E7, ParticipantUI!$H$2:$H$5, F$2) &gt; 0, 1, 0),IF(COUNTIFS(ParticipantUI!$D$6:$D$11, $E7, ParticipantUI!$H$6:$H$11, F$2) &gt; 0, 1, 0),IF(COUNTIFS(ParticipantUI!$D$12:$D$16, $E7, ParticipantUI!$H$12:$H$16, F$2) &gt; 0, 1, 0),IF(COUNTIFS(ParticipantUI!$D$17:$D$17, $E7, ParticipantUI!$H$17:$H$17, F$2) &gt; 0, 1, 0),IF(COUNTIFS(ParticipantUI!$D$18:$D$20, $E7, ParticipantUI!$H$18:$H$20, F$2) &gt; 0, 1, 0),IF(COUNTIFS(ParticipantUI!$D$21:$D$24, $E7, ParticipantUI!$H$21:$H$24, F$2) &gt; 0, 1, 0),IF(COUNTIFS(ParticipantUI!$D$47:$D$52, $E7, ParticipantUI!$H$47:$H$52, F$2) &gt; 0, 1, 0),IF(COUNTIFS(ParticipantUI!$D$53:$D$56, $E7, ParticipantUI!$H$53:$H$56, F$2) &gt; 0, 1, 0),IF(COUNTIFS(ParticipantUI!$D$57:$D$61, $E7, ParticipantUI!$H$57:$H$61, F$2) &gt; 0, 1, 0),IF(COUNTIFS(ParticipantUI!$D$62:$D$63, $E7, ParticipantUI!$H$62:$H$63, F$2) &gt; 0, 1, 0),IF(COUNTIFS(ParticipantUI!$D$64:$D$67, $E7, ParticipantUI!$H$64:$H$67, F$2) &gt; 0, 1, 0),IF(COUNTIFS(ParticipantUI!$D$68:$D$71, $E7, ParticipantUI!$H$68:$H$71, F$2) &gt; 0, 1, 0),IF(COUNTIFS(ParticipantUI!$D$97:$D$100, $E7, ParticipantUI!$H$97:$H$100, F$2) &gt; 0, 1, 0),IF(COUNTIFS(ParticipantUI!$D$101:$D$104, $E7, ParticipantUI!$H$101:$H$104, F$2) &gt; 0, 1, 0),IF(COUNTIFS(ParticipantUI!$D$105:$D$107, $E7, ParticipantUI!$H$105:$H$107, F$2) &gt; 0, 1, 0),IF(COUNTIFS(ParticipantUI!$D$108:$D$110, $E7, ParticipantUI!$H$108:$H$110, F$2) &gt; 0, 1, 0),IF(COUNTIFS(ParticipantUI!$D$111:$D$114, $E7, ParticipantUI!$H$111:$H$114, F$2) &gt; 0, 1, 0),IF(COUNTIFS(ParticipantUI!$D$115:$D$117, $E7, ParticipantUI!$H$115:$H$117, F$2) &gt; 0, 1, 0),IF(COUNTIFS(ParticipantUI!$D$141:$D$146, $E7, ParticipantUI!$H$141:$H$146, F$2) &gt; 0, 1, 0),IF(COUNTIFS(ParticipantUI!$D$147:$D$148, $E7, ParticipantUI!$H$147:$H$148, F$2) &gt; 0, 1, 0),IF(COUNTIFS(ParticipantUI!$D$149:$D$150, $E7, ParticipantUI!$H$149:$H$150, F$2) &gt; 0, 1, 0),IF(COUNTIFS(ParticipantUI!$D$151:$D$152, $E7, ParticipantUI!$H$151:$H$152, F$2) &gt; 0, 1, 0),IF(COUNTIFS(ParticipantUI!$D$153:$D$154, $E7, ParticipantUI!$H$153:$H$154, F$2) &gt; 0, 1, 0),IF(COUNTIFS(ParticipantUI!$D$155:$D$157, $E7, ParticipantUI!$H$155:$H$157, F$2) &gt; 0, 1, 0),IF(COUNTIFS(ParticipantUI!$D$179:$D$183, $E7, ParticipantUI!$H$179:$H$183, F$2) &gt; 0, 1, 0),IF(COUNTIFS(ParticipantUI!$D$184:$D$186, $E7, ParticipantUI!$H$184:$H$186, F$2) &gt; 0, 1, 0),IF(COUNTIFS(ParticipantUI!$D$187:$D$189, $E7, ParticipantUI!$H$187:$H$189, F$2) &gt; 0, 1, 0),IF(COUNTIFS(ParticipantUI!$D$190:$D$190, $E7, ParticipantUI!$H$190:$H$190, F$2) &gt; 0, 1, 0),IF(COUNTIFS(ParticipantUI!$D$191:$D$192, $E7, ParticipantUI!$H$191:$H$192, F$2) &gt; 0, 1, 0),IF(COUNTIFS(ParticipantUI!$D$193:$D$194, $E7, ParticipantUI!$H$193:$H$194, F$2) &gt; 0, 1, 0),IF(COUNTIFS(ParticipantUI!$D$212:$D$215, $E7, ParticipantUI!$H$212:$H$215, F$2) &gt; 0, 1, 0),IF(COUNTIFS(ParticipantUI!$D$216:$D$218, $E7, ParticipantUI!$H$216:$H$218, F$2) &gt; 0, 1, 0),IF(COUNTIFS(ParticipantUI!$D$219:$D$220, $E7, ParticipantUI!$H$219:$H$220, F$2) &gt; 0, 1, 0),IF(COUNTIFS(ParticipantUI!$D$221:$D$222, $E7, ParticipantUI!$H$221:$H$222, F$2) &gt; 0, 1, 0),IF(COUNTIFS(ParticipantUI!$D$223:$D$227, $E7, ParticipantUI!$H$223:$H$227, F$2) &gt; 0, 1, 0),IF(COUNTIFS(ParticipantUI!$D$228:$D$229, $E7, ParticipantUI!$H$228:$H$229, F$2) &gt; 0, 1, 0),IF(COUNTIFS(ParticipantUI!$D$259:$D$261, $E7, ParticipantUI!$H$259:$H$261, F$2) &gt; 0, 1, 0),IF(COUNTIFS(ParticipantUI!$D$262:$D$263, $E7, ParticipantUI!$H$262:$H$263, F$2) &gt; 0, 1, 0),IF(COUNTIFS(ParticipantUI!$D$264:$D$265, $E7, ParticipantUI!$H$264:$H$265, F$2) &gt; 0, 1, 0),IF(COUNTIFS(ParticipantUI!$D$266:$D$267, $E7, ParticipantUI!$H$266:$H$267, F$2) &gt; 0, 1, 0),IF(COUNTIFS(ParticipantUI!$D$268:$D$268, $E7, ParticipantUI!$H$268:$H$268, F$2) &gt; 0, 1, 0),IF(COUNTIFS(ParticipantUI!$D$269:$D$269, $E7, ParticipantUI!$H$269:$H$269, F$2) &gt; 0, 1, 0),IF(COUNTIFS(ParticipantUI!$D$25:$D$29, $E7, ParticipantUI!$H$25:$H$29, F$2) &gt; 0, 1, 0),IF(COUNTIFS(ParticipantUI!$D$30:$D$33, $E7, ParticipantUI!$H$30:$H$33, F$2) &gt; 0, 1, 0),IF(COUNTIFS(ParticipantUI!$D$34:$D$37, $E7, ParticipantUI!$H$34:$H$37, F$2) &gt; 0, 1, 0),IF(COUNTIFS(ParticipantUI!$D$38:$D$40, $E7, ParticipantUI!$H$38:$H$40, F$2) &gt; 0, 1, 0),IF(COUNTIFS(ParticipantUI!$D$41:$D$43, $E7, ParticipantUI!$H$41:$H$43, F$2) &gt; 0, 1, 0),IF(COUNTIFS(ParticipantUI!$D$44:$D$46, $E7, ParticipantUI!$H$44:$H$46, F$2) &gt; 0, 1, 0),IF(COUNTIFS(ParticipantUI!$D$72:$D$75, $E7, ParticipantUI!$H$72:$H$75, F$2) &gt; 0, 1, 0),IF(COUNTIFS(ParticipantUI!$D$76:$D$80, $E7, ParticipantUI!$H$76:$H$80, F$2) &gt; 0, 1, 0),IF(COUNTIFS(ParticipantUI!$D$81:$D$86, $E7, ParticipantUI!$H$81:$H$86, F$2) &gt; 0, 1, 0),IF(COUNTIFS(ParticipantUI!$D$87:$D$91, $E7, ParticipantUI!$H$87:$H$91, F$2) &gt; 0, 1, 0),IF(COUNTIFS(ParticipantUI!$D$92:$D$93, $E7, ParticipantUI!$H$92:$H$93, F$2) &gt; 0, 1, 0),IF(COUNTIFS(ParticipantUI!$D$94:$D$96, $E7, ParticipantUI!$H$94:$H$96, F$2) &gt; 0, 1, 0),IF(COUNTIFS(ParticipantUI!$D$118:$D$120, $E7, ParticipantUI!$H$118:$H$120, F$2) &gt; 0, 1, 0),IF(COUNTIFS(ParticipantUI!$D$121:$D$125, $E7, ParticipantUI!$H$121:$H$125, F$2) &gt; 0, 1, 0),IF(COUNTIFS(ParticipantUI!$D$126:$D$130, $E7, ParticipantUI!$H$126:$H$130, F$2) &gt; 0, 1, 0),IF(COUNTIFS(ParticipantUI!$D$131:$D$133, $E7, ParticipantUI!$H$131:$H$133, F$2) &gt; 0, 1, 0),IF(COUNTIFS(ParticipantUI!$D$134:$D$136, $E7, ParticipantUI!$H$134:$H$136, F$2) &gt; 0, 1, 0),IF(COUNTIFS(ParticipantUI!$D$137:$D$140, $E7, ParticipantUI!$H$137:$H$140, F$2) &gt; 0, 1, 0),IF(COUNTIFS(ParticipantUI!$D$158:$D$161, $E7, ParticipantUI!$H$158:$H$161, F$2) &gt; 0, 1, 0),IF(COUNTIFS(ParticipantUI!$D$162:$D$166, $E7, ParticipantUI!$H$162:$H$166, F$2) &gt; 0, 1, 0),IF(COUNTIFS(ParticipantUI!$D$167:$D$169, $E7, ParticipantUI!$H$167:$H$169, F$2) &gt; 0, 1, 0),IF(COUNTIFS(ParticipantUI!$D$170:$D$172, $E7, ParticipantUI!$H$170:$H$172, F$2) &gt; 0, 1, 0),IF(COUNTIFS(ParticipantUI!$D$173:$D$175, $E7, ParticipantUI!$H$173:$H$175, F$2) &gt; 0, 1, 0),IF(COUNTIFS(ParticipantUI!$D$176:$D$178, $E7, ParticipantUI!$H$176:$H$178, F$2) &gt; 0, 1, 0),IF(COUNTIFS(ParticipantUI!$D$195:$D$197, $E7, ParticipantUI!$H$195:$H$197, F$2) &gt; 0, 1, 0),IF(COUNTIFS(ParticipantUI!$D$198:$D$200, $E7, ParticipantUI!$H$198:$H$200, F$2) &gt; 0, 1, 0),IF(COUNTIFS(ParticipantUI!$D$201:$D$204, $E7, ParticipantUI!$H$201:$H$204, F$2) &gt; 0, 1, 0),IF(COUNTIFS(ParticipantUI!$D$205:$D$207, $E7, ParticipantUI!$H$205:$H$207, F$2) &gt; 0, 1, 0),IF(COUNTIFS(ParticipantUI!$D$208:$D$208, $E7, ParticipantUI!$H$208:$H$208, F$2) &gt; 0, 1, 0),IF(COUNTIFS(ParticipantUI!$D$209:$D$211, $E7, ParticipantUI!$H$209:$H$211, F$2) &gt; 0, 1, 0),IF(COUNTIFS(ParticipantUI!$D$230:$D$233, $E7, ParticipantUI!$H$230:$H$233, F$2) &gt; 0, 1, 0),IF(COUNTIFS(ParticipantUI!$D$234:$D$239, $E7, ParticipantUI!$H$234:$H$239, F$2) &gt; 0, 1, 0),IF(COUNTIFS(ParticipantUI!$D$240:$D$243, $E7, ParticipantUI!$H$240:$H$243, F$2) &gt; 0, 1, 0),IF(COUNTIFS(ParticipantUI!$D$244:$D$247, $E7, ParticipantUI!$H$244:$H$247, F$2) &gt; 0, 1, 0),IF(COUNTIFS(ParticipantUI!$D$248:$D$254, $E7, ParticipantUI!$H$248:$H$254, F$2) &gt; 0, 1, 0),IF(COUNTIFS(ParticipantUI!$D$255:$D$258, $E7, ParticipantUI!$H$255:$H$258, F$2) &gt; 0, 1, 0),IF(COUNTIFS(ParticipantUI!$D$270:$D$271, $E7, ParticipantUI!$H$270:$H$271, F$2) &gt; 0, 1, 0),IF(COUNTIFS(ParticipantUI!$D$272:$D$273, $E7, ParticipantUI!$H$272:$H$273, F$2) &gt; 0, 1, 0),IF(COUNTIFS(ParticipantUI!$D$274:$D$276, $E7, ParticipantUI!$H$274:$H$276, F$2) &gt; 0, 1, 0),IF(COUNTIFS(ParticipantUI!$D$277:$D$281, $E7, ParticipantUI!$H$277:$H$281, F$2) &gt; 0, 1, 0),IF(COUNTIFS(ParticipantUI!$D$282:$D$286, $E7, ParticipantUI!$H$282:$H$286, F$2) &gt; 0, 1, 0),IF(COUNTIFS(ParticipantUI!$D$287:$D$289, $E7, ParticipantUI!$H$287:$H$289, F$2) &gt; 0, 1, 0))</f>
        <v>7</v>
      </c>
      <c r="C7" s="29">
        <f>SUM(IF(COUNTIFS(ParticipantUI!$D$2:$D$5, $E7, ParticipantUI!$H$2:$H$5, G$2) &gt; 0, 1, 0),IF(COUNTIFS(ParticipantUI!$D$6:$D$11, $E7, ParticipantUI!$H$6:$H$11, G$2) &gt; 0, 1, 0),IF(COUNTIFS(ParticipantUI!$D$12:$D$16, $E7, ParticipantUI!$H$12:$H$16, G$2) &gt; 0, 1, 0),IF(COUNTIFS(ParticipantUI!$D$17:$D$17, $E7, ParticipantUI!$H$17:$H$17, G$2) &gt; 0, 1, 0),IF(COUNTIFS(ParticipantUI!$D$18:$D$20, $E7, ParticipantUI!$H$18:$H$20, G$2) &gt; 0, 1, 0),IF(COUNTIFS(ParticipantUI!$D$21:$D$24, $E7, ParticipantUI!$H$21:$H$24, G$2) &gt; 0, 1, 0),IF(COUNTIFS(ParticipantUI!$D$47:$D$52, $E7, ParticipantUI!$H$47:$H$52, G$2) &gt; 0, 1, 0),IF(COUNTIFS(ParticipantUI!$D$53:$D$56, $E7, ParticipantUI!$H$53:$H$56, G$2) &gt; 0, 1, 0),IF(COUNTIFS(ParticipantUI!$D$57:$D$61, $E7, ParticipantUI!$H$57:$H$61, G$2) &gt; 0, 1, 0),IF(COUNTIFS(ParticipantUI!$D$62:$D$63, $E7, ParticipantUI!$H$62:$H$63, G$2) &gt; 0, 1, 0),IF(COUNTIFS(ParticipantUI!$D$64:$D$67, $E7, ParticipantUI!$H$64:$H$67, G$2) &gt; 0, 1, 0),IF(COUNTIFS(ParticipantUI!$D$68:$D$71, $E7, ParticipantUI!$H$68:$H$71, G$2) &gt; 0, 1, 0),IF(COUNTIFS(ParticipantUI!$D$97:$D$100, $E7, ParticipantUI!$H$97:$H$100, G$2) &gt; 0, 1, 0),IF(COUNTIFS(ParticipantUI!$D$101:$D$104, $E7, ParticipantUI!$H$101:$H$104, G$2) &gt; 0, 1, 0),IF(COUNTIFS(ParticipantUI!$D$105:$D$107, $E7, ParticipantUI!$H$105:$H$107, G$2) &gt; 0, 1, 0),IF(COUNTIFS(ParticipantUI!$D$108:$D$110, $E7, ParticipantUI!$H$108:$H$110, G$2) &gt; 0, 1, 0),IF(COUNTIFS(ParticipantUI!$D$111:$D$114, $E7, ParticipantUI!$H$111:$H$114, G$2) &gt; 0, 1, 0),IF(COUNTIFS(ParticipantUI!$D$115:$D$117, $E7, ParticipantUI!$H$115:$H$117, G$2) &gt; 0, 1, 0),IF(COUNTIFS(ParticipantUI!$D$141:$D$146, $E7, ParticipantUI!$H$141:$H$146, G$2) &gt; 0, 1, 0),IF(COUNTIFS(ParticipantUI!$D$147:$D$148, $E7, ParticipantUI!$H$147:$H$148, G$2) &gt; 0, 1, 0),IF(COUNTIFS(ParticipantUI!$D$149:$D$150, $E7, ParticipantUI!$H$149:$H$150, G$2) &gt; 0, 1, 0),IF(COUNTIFS(ParticipantUI!$D$151:$D$152, $E7, ParticipantUI!$H$151:$H$152, G$2) &gt; 0, 1, 0),IF(COUNTIFS(ParticipantUI!$D$153:$D$154, $E7, ParticipantUI!$H$153:$H$154, G$2) &gt; 0, 1, 0),IF(COUNTIFS(ParticipantUI!$D$155:$D$157, $E7, ParticipantUI!$H$155:$H$157, G$2) &gt; 0, 1, 0),IF(COUNTIFS(ParticipantUI!$D$179:$D$183, $E7, ParticipantUI!$H$179:$H$183, G$2) &gt; 0, 1, 0),IF(COUNTIFS(ParticipantUI!$D$184:$D$186, $E7, ParticipantUI!$H$184:$H$186, G$2) &gt; 0, 1, 0),IF(COUNTIFS(ParticipantUI!$D$187:$D$189, $E7, ParticipantUI!$H$187:$H$189, G$2) &gt; 0, 1, 0),IF(COUNTIFS(ParticipantUI!$D$190:$D$190, $E7, ParticipantUI!$H$190:$H$190, G$2) &gt; 0, 1, 0),IF(COUNTIFS(ParticipantUI!$D$191:$D$192, $E7, ParticipantUI!$H$191:$H$192, G$2) &gt; 0, 1, 0),IF(COUNTIFS(ParticipantUI!$D$193:$D$194, $E7, ParticipantUI!$H$193:$H$194, G$2) &gt; 0, 1, 0),IF(COUNTIFS(ParticipantUI!$D$212:$D$215, $E7, ParticipantUI!$H$212:$H$215, G$2) &gt; 0, 1, 0),IF(COUNTIFS(ParticipantUI!$D$216:$D$218, $E7, ParticipantUI!$H$216:$H$218, G$2) &gt; 0, 1, 0),IF(COUNTIFS(ParticipantUI!$D$219:$D$220, $E7, ParticipantUI!$H$219:$H$220, G$2) &gt; 0, 1, 0),IF(COUNTIFS(ParticipantUI!$D$221:$D$222, $E7, ParticipantUI!$H$221:$H$222, G$2) &gt; 0, 1, 0),IF(COUNTIFS(ParticipantUI!$D$223:$D$227, $E7, ParticipantUI!$H$223:$H$227, G$2) &gt; 0, 1, 0),IF(COUNTIFS(ParticipantUI!$D$228:$D$229, $E7, ParticipantUI!$H$228:$H$229, G$2) &gt; 0, 1, 0),IF(COUNTIFS(ParticipantUI!$D$259:$D$261, $E7, ParticipantUI!$H$259:$H$261, G$2) &gt; 0, 1, 0),IF(COUNTIFS(ParticipantUI!$D$262:$D$263, $E7, ParticipantUI!$H$262:$H$263, G$2) &gt; 0, 1, 0),IF(COUNTIFS(ParticipantUI!$D$264:$D$265, $E7, ParticipantUI!$H$264:$H$265, G$2) &gt; 0, 1, 0),IF(COUNTIFS(ParticipantUI!$D$266:$D$267, $E7, ParticipantUI!$H$266:$H$267, G$2) &gt; 0, 1, 0),IF(COUNTIFS(ParticipantUI!$D$268:$D$268, $E7, ParticipantUI!$H$268:$H$268, G$2) &gt; 0, 1, 0),IF(COUNTIFS(ParticipantUI!$D$269:$D$269, $E7, ParticipantUI!$H$269:$H$269, G$2) &gt; 0, 1, 0),IF(COUNTIFS(ParticipantUI!$D$25:$D$29, $E7, ParticipantUI!$H$25:$H$29, G$2) &gt; 0, 1, 0),IF(COUNTIFS(ParticipantUI!$D$30:$D$33, $E7, ParticipantUI!$H$30:$H$33, G$2) &gt; 0, 1, 0),IF(COUNTIFS(ParticipantUI!$D$34:$D$37, $E7, ParticipantUI!$H$34:$H$37, G$2) &gt; 0, 1, 0),IF(COUNTIFS(ParticipantUI!$D$38:$D$40, $E7, ParticipantUI!$H$38:$H$40, G$2) &gt; 0, 1, 0),IF(COUNTIFS(ParticipantUI!$D$41:$D$43, $E7, ParticipantUI!$H$41:$H$43, G$2) &gt; 0, 1, 0),IF(COUNTIFS(ParticipantUI!$D$44:$D$46, $E7, ParticipantUI!$H$44:$H$46, G$2) &gt; 0, 1, 0),IF(COUNTIFS(ParticipantUI!$D$72:$D$75, $E7, ParticipantUI!$H$72:$H$75, G$2) &gt; 0, 1, 0),IF(COUNTIFS(ParticipantUI!$D$76:$D$80, $E7, ParticipantUI!$H$76:$H$80, G$2) &gt; 0, 1, 0),IF(COUNTIFS(ParticipantUI!$D$81:$D$86, $E7, ParticipantUI!$H$81:$H$86, G$2) &gt; 0, 1, 0),IF(COUNTIFS(ParticipantUI!$D$87:$D$91, $E7, ParticipantUI!$H$87:$H$91, G$2) &gt; 0, 1, 0),IF(COUNTIFS(ParticipantUI!$D$92:$D$93, $E7, ParticipantUI!$H$92:$H$93, G$2) &gt; 0, 1, 0),IF(COUNTIFS(ParticipantUI!$D$94:$D$96, $E7, ParticipantUI!$H$94:$H$96, G$2) &gt; 0, 1, 0),IF(COUNTIFS(ParticipantUI!$D$118:$D$120, $E7, ParticipantUI!$H$118:$H$120, G$2) &gt; 0, 1, 0),IF(COUNTIFS(ParticipantUI!$D$121:$D$125, $E7, ParticipantUI!$H$121:$H$125, G$2) &gt; 0, 1, 0),IF(COUNTIFS(ParticipantUI!$D$126:$D$130, $E7, ParticipantUI!$H$126:$H$130, G$2) &gt; 0, 1, 0),IF(COUNTIFS(ParticipantUI!$D$131:$D$133, $E7, ParticipantUI!$H$131:$H$133, G$2) &gt; 0, 1, 0),IF(COUNTIFS(ParticipantUI!$D$134:$D$136, $E7, ParticipantUI!$H$134:$H$136, G$2) &gt; 0, 1, 0),IF(COUNTIFS(ParticipantUI!$D$137:$D$140, $E7, ParticipantUI!$H$137:$H$140, G$2) &gt; 0, 1, 0),IF(COUNTIFS(ParticipantUI!$D$158:$D$161, $E7, ParticipantUI!$H$158:$H$161, G$2) &gt; 0, 1, 0),IF(COUNTIFS(ParticipantUI!$D$162:$D$166, $E7, ParticipantUI!$H$162:$H$166, G$2) &gt; 0, 1, 0),IF(COUNTIFS(ParticipantUI!$D$167:$D$169, $E7, ParticipantUI!$H$167:$H$169, G$2) &gt; 0, 1, 0),IF(COUNTIFS(ParticipantUI!$D$170:$D$172, $E7, ParticipantUI!$H$170:$H$172, G$2) &gt; 0, 1, 0),IF(COUNTIFS(ParticipantUI!$D$173:$D$175, $E7, ParticipantUI!$H$173:$H$175, G$2) &gt; 0, 1, 0),IF(COUNTIFS(ParticipantUI!$D$176:$D$178, $E7, ParticipantUI!$H$176:$H$178, G$2) &gt; 0, 1, 0),IF(COUNTIFS(ParticipantUI!$D$195:$D$197, $E7, ParticipantUI!$H$195:$H$197, G$2) &gt; 0, 1, 0),IF(COUNTIFS(ParticipantUI!$D$198:$D$200, $E7, ParticipantUI!$H$198:$H$200, G$2) &gt; 0, 1, 0),IF(COUNTIFS(ParticipantUI!$D$201:$D$204, $E7, ParticipantUI!$H$201:$H$204, G$2) &gt; 0, 1, 0),IF(COUNTIFS(ParticipantUI!$D$205:$D$207, $E7, ParticipantUI!$H$205:$H$207, G$2) &gt; 0, 1, 0),IF(COUNTIFS(ParticipantUI!$D$208:$D$208, $E7, ParticipantUI!$H$208:$H$208, G$2) &gt; 0, 1, 0),IF(COUNTIFS(ParticipantUI!$D$209:$D$211, $E7, ParticipantUI!$H$209:$H$211, G$2) &gt; 0, 1, 0),IF(COUNTIFS(ParticipantUI!$D$230:$D$233, $E7, ParticipantUI!$H$230:$H$233, G$2) &gt; 0, 1, 0),IF(COUNTIFS(ParticipantUI!$D$234:$D$239, $E7, ParticipantUI!$H$234:$H$239, G$2) &gt; 0, 1, 0),IF(COUNTIFS(ParticipantUI!$D$240:$D$243, $E7, ParticipantUI!$H$240:$H$243, G$2) &gt; 0, 1, 0),IF(COUNTIFS(ParticipantUI!$D$244:$D$247, $E7, ParticipantUI!$H$244:$H$247, G$2) &gt; 0, 1, 0),IF(COUNTIFS(ParticipantUI!$D$248:$D$254, $E7, ParticipantUI!$H$248:$H$254, G$2) &gt; 0, 1, 0),IF(COUNTIFS(ParticipantUI!$D$255:$D$258, $E7, ParticipantUI!$H$255:$H$258, G$2) &gt; 0, 1, 0),IF(COUNTIFS(ParticipantUI!$D$270:$D$271, $E7, ParticipantUI!$H$270:$H$271, G$2) &gt; 0, 1, 0),IF(COUNTIFS(ParticipantUI!$D$272:$D$273, $E7, ParticipantUI!$H$272:$H$273, G$2) &gt; 0, 1, 0),IF(COUNTIFS(ParticipantUI!$D$274:$D$276, $E7, ParticipantUI!$H$274:$H$276, G$2) &gt; 0, 1, 0),IF(COUNTIFS(ParticipantUI!$D$277:$D$281, $E7, ParticipantUI!$H$277:$H$281, G$2) &gt; 0, 1, 0),IF(COUNTIFS(ParticipantUI!$D$282:$D$286, $E7, ParticipantUI!$H$282:$H$286, G$2) &gt; 0, 1, 0),IF(COUNTIFS(ParticipantUI!$D$287:$D$289, $E7, ParticipantUI!$H$287:$H$289, G$2) &gt; 0, 1, 0))</f>
        <v>29</v>
      </c>
      <c r="D7" s="29">
        <f>SUM(IF(COUNTIFS(ParticipantUI!$D$2:$D$5, $E7, ParticipantUI!$H$2:$H$5, H$2) &gt; 0, 1, 0),IF(COUNTIFS(ParticipantUI!$D$6:$D$11, $E7, ParticipantUI!$H$6:$H$11, H$2) &gt; 0, 1, 0),IF(COUNTIFS(ParticipantUI!$D$12:$D$16, $E7, ParticipantUI!$H$12:$H$16, H$2) &gt; 0, 1, 0),IF(COUNTIFS(ParticipantUI!$D$17:$D$17, $E7, ParticipantUI!$H$17:$H$17, H$2) &gt; 0, 1, 0),IF(COUNTIFS(ParticipantUI!$D$18:$D$20, $E7, ParticipantUI!$H$18:$H$20, H$2) &gt; 0, 1, 0),IF(COUNTIFS(ParticipantUI!$D$21:$D$24, $E7, ParticipantUI!$H$21:$H$24, H$2) &gt; 0, 1, 0),IF(COUNTIFS(ParticipantUI!$D$47:$D$52, $E7, ParticipantUI!$H$47:$H$52, H$2) &gt; 0, 1, 0),IF(COUNTIFS(ParticipantUI!$D$53:$D$56, $E7, ParticipantUI!$H$53:$H$56, H$2) &gt; 0, 1, 0),IF(COUNTIFS(ParticipantUI!$D$57:$D$61, $E7, ParticipantUI!$H$57:$H$61, H$2) &gt; 0, 1, 0),IF(COUNTIFS(ParticipantUI!$D$62:$D$63, $E7, ParticipantUI!$H$62:$H$63, H$2) &gt; 0, 1, 0),IF(COUNTIFS(ParticipantUI!$D$64:$D$67, $E7, ParticipantUI!$H$64:$H$67, H$2) &gt; 0, 1, 0),IF(COUNTIFS(ParticipantUI!$D$68:$D$71, $E7, ParticipantUI!$H$68:$H$71, H$2) &gt; 0, 1, 0),IF(COUNTIFS(ParticipantUI!$D$97:$D$100, $E7, ParticipantUI!$H$97:$H$100, H$2) &gt; 0, 1, 0),IF(COUNTIFS(ParticipantUI!$D$101:$D$104, $E7, ParticipantUI!$H$101:$H$104, H$2) &gt; 0, 1, 0),IF(COUNTIFS(ParticipantUI!$D$105:$D$107, $E7, ParticipantUI!$H$105:$H$107, H$2) &gt; 0, 1, 0),IF(COUNTIFS(ParticipantUI!$D$108:$D$110, $E7, ParticipantUI!$H$108:$H$110, H$2) &gt; 0, 1, 0),IF(COUNTIFS(ParticipantUI!$D$111:$D$114, $E7, ParticipantUI!$H$111:$H$114, H$2) &gt; 0, 1, 0),IF(COUNTIFS(ParticipantUI!$D$115:$D$117, $E7, ParticipantUI!$H$115:$H$117, H$2) &gt; 0, 1, 0),IF(COUNTIFS(ParticipantUI!$D$141:$D$146, $E7, ParticipantUI!$H$141:$H$146, H$2) &gt; 0, 1, 0),IF(COUNTIFS(ParticipantUI!$D$147:$D$148, $E7, ParticipantUI!$H$147:$H$148, H$2) &gt; 0, 1, 0),IF(COUNTIFS(ParticipantUI!$D$149:$D$150, $E7, ParticipantUI!$H$149:$H$150, H$2) &gt; 0, 1, 0),IF(COUNTIFS(ParticipantUI!$D$151:$D$152, $E7, ParticipantUI!$H$151:$H$152, H$2) &gt; 0, 1, 0),IF(COUNTIFS(ParticipantUI!$D$153:$D$154, $E7, ParticipantUI!$H$153:$H$154, H$2) &gt; 0, 1, 0),IF(COUNTIFS(ParticipantUI!$D$155:$D$157, $E7, ParticipantUI!$H$155:$H$157, H$2) &gt; 0, 1, 0),IF(COUNTIFS(ParticipantUI!$D$179:$D$183, $E7, ParticipantUI!$H$179:$H$183, H$2) &gt; 0, 1, 0),IF(COUNTIFS(ParticipantUI!$D$184:$D$186, $E7, ParticipantUI!$H$184:$H$186, H$2) &gt; 0, 1, 0),IF(COUNTIFS(ParticipantUI!$D$187:$D$189, $E7, ParticipantUI!$H$187:$H$189, H$2) &gt; 0, 1, 0),IF(COUNTIFS(ParticipantUI!$D$190:$D$190, $E7, ParticipantUI!$H$190:$H$190, H$2) &gt; 0, 1, 0),IF(COUNTIFS(ParticipantUI!$D$191:$D$192, $E7, ParticipantUI!$H$191:$H$192, H$2) &gt; 0, 1, 0),IF(COUNTIFS(ParticipantUI!$D$193:$D$194, $E7, ParticipantUI!$H$193:$H$194, H$2) &gt; 0, 1, 0),IF(COUNTIFS(ParticipantUI!$D$212:$D$215, $E7, ParticipantUI!$H$212:$H$215, H$2) &gt; 0, 1, 0),IF(COUNTIFS(ParticipantUI!$D$216:$D$218, $E7, ParticipantUI!$H$216:$H$218, H$2) &gt; 0, 1, 0),IF(COUNTIFS(ParticipantUI!$D$219:$D$220, $E7, ParticipantUI!$H$219:$H$220, H$2) &gt; 0, 1, 0),IF(COUNTIFS(ParticipantUI!$D$221:$D$222, $E7, ParticipantUI!$H$221:$H$222, H$2) &gt; 0, 1, 0),IF(COUNTIFS(ParticipantUI!$D$223:$D$227, $E7, ParticipantUI!$H$223:$H$227, H$2) &gt; 0, 1, 0),IF(COUNTIFS(ParticipantUI!$D$228:$D$229, $E7, ParticipantUI!$H$228:$H$229, H$2) &gt; 0, 1, 0),IF(COUNTIFS(ParticipantUI!$D$259:$D$261, $E7, ParticipantUI!$H$259:$H$261, H$2) &gt; 0, 1, 0),IF(COUNTIFS(ParticipantUI!$D$262:$D$263, $E7, ParticipantUI!$H$262:$H$263, H$2) &gt; 0, 1, 0),IF(COUNTIFS(ParticipantUI!$D$264:$D$265, $E7, ParticipantUI!$H$264:$H$265, H$2) &gt; 0, 1, 0),IF(COUNTIFS(ParticipantUI!$D$266:$D$267, $E7, ParticipantUI!$H$266:$H$267, H$2) &gt; 0, 1, 0),IF(COUNTIFS(ParticipantUI!$D$268:$D$268, $E7, ParticipantUI!$H$268:$H$268, H$2) &gt; 0, 1, 0),IF(COUNTIFS(ParticipantUI!$D$269:$D$269, $E7, ParticipantUI!$H$269:$H$269, H$2) &gt; 0, 1, 0),IF(COUNTIFS(ParticipantUI!$D$25:$D$29, $E7, ParticipantUI!$H$25:$H$29, H$2) &gt; 0, 1, 0),IF(COUNTIFS(ParticipantUI!$D$30:$D$33, $E7, ParticipantUI!$H$30:$H$33, H$2) &gt; 0, 1, 0),IF(COUNTIFS(ParticipantUI!$D$34:$D$37, $E7, ParticipantUI!$H$34:$H$37, H$2) &gt; 0, 1, 0),IF(COUNTIFS(ParticipantUI!$D$38:$D$40, $E7, ParticipantUI!$H$38:$H$40, H$2) &gt; 0, 1, 0),IF(COUNTIFS(ParticipantUI!$D$41:$D$43, $E7, ParticipantUI!$H$41:$H$43, H$2) &gt; 0, 1, 0),IF(COUNTIFS(ParticipantUI!$D$44:$D$46, $E7, ParticipantUI!$H$44:$H$46, H$2) &gt; 0, 1, 0),IF(COUNTIFS(ParticipantUI!$D$72:$D$75, $E7, ParticipantUI!$H$72:$H$75, H$2) &gt; 0, 1, 0),IF(COUNTIFS(ParticipantUI!$D$76:$D$80, $E7, ParticipantUI!$H$76:$H$80, H$2) &gt; 0, 1, 0),IF(COUNTIFS(ParticipantUI!$D$81:$D$86, $E7, ParticipantUI!$H$81:$H$86, H$2) &gt; 0, 1, 0),IF(COUNTIFS(ParticipantUI!$D$87:$D$91, $E7, ParticipantUI!$H$87:$H$91, H$2) &gt; 0, 1, 0),IF(COUNTIFS(ParticipantUI!$D$92:$D$93, $E7, ParticipantUI!$H$92:$H$93, H$2) &gt; 0, 1, 0),IF(COUNTIFS(ParticipantUI!$D$94:$D$96, $E7, ParticipantUI!$H$94:$H$96, H$2) &gt; 0, 1, 0),IF(COUNTIFS(ParticipantUI!$D$118:$D$120, $E7, ParticipantUI!$H$118:$H$120, H$2) &gt; 0, 1, 0),IF(COUNTIFS(ParticipantUI!$D$121:$D$125, $E7, ParticipantUI!$H$121:$H$125, H$2) &gt; 0, 1, 0),IF(COUNTIFS(ParticipantUI!$D$126:$D$130, $E7, ParticipantUI!$H$126:$H$130, H$2) &gt; 0, 1, 0),IF(COUNTIFS(ParticipantUI!$D$131:$D$133, $E7, ParticipantUI!$H$131:$H$133, H$2) &gt; 0, 1, 0),IF(COUNTIFS(ParticipantUI!$D$134:$D$136, $E7, ParticipantUI!$H$134:$H$136, H$2) &gt; 0, 1, 0),IF(COUNTIFS(ParticipantUI!$D$137:$D$140, $E7, ParticipantUI!$H$137:$H$140, H$2) &gt; 0, 1, 0),IF(COUNTIFS(ParticipantUI!$D$158:$D$161, $E7, ParticipantUI!$H$158:$H$161, H$2) &gt; 0, 1, 0),IF(COUNTIFS(ParticipantUI!$D$162:$D$166, $E7, ParticipantUI!$H$162:$H$166, H$2) &gt; 0, 1, 0),IF(COUNTIFS(ParticipantUI!$D$167:$D$169, $E7, ParticipantUI!$H$167:$H$169, H$2) &gt; 0, 1, 0),IF(COUNTIFS(ParticipantUI!$D$170:$D$172, $E7, ParticipantUI!$H$170:$H$172, H$2) &gt; 0, 1, 0),IF(COUNTIFS(ParticipantUI!$D$173:$D$175, $E7, ParticipantUI!$H$173:$H$175, H$2) &gt; 0, 1, 0),IF(COUNTIFS(ParticipantUI!$D$176:$D$178, $E7, ParticipantUI!$H$176:$H$178, H$2) &gt; 0, 1, 0),IF(COUNTIFS(ParticipantUI!$D$195:$D$197, $E7, ParticipantUI!$H$195:$H$197, H$2) &gt; 0, 1, 0),IF(COUNTIFS(ParticipantUI!$D$198:$D$200, $E7, ParticipantUI!$H$198:$H$200, H$2) &gt; 0, 1, 0),IF(COUNTIFS(ParticipantUI!$D$201:$D$204, $E7, ParticipantUI!$H$201:$H$204, H$2) &gt; 0, 1, 0),IF(COUNTIFS(ParticipantUI!$D$205:$D$207, $E7, ParticipantUI!$H$205:$H$207, H$2) &gt; 0, 1, 0),IF(COUNTIFS(ParticipantUI!$D$208:$D$208, $E7, ParticipantUI!$H$208:$H$208, H$2) &gt; 0, 1, 0),IF(COUNTIFS(ParticipantUI!$D$209:$D$211, $E7, ParticipantUI!$H$209:$H$211, H$2) &gt; 0, 1, 0),IF(COUNTIFS(ParticipantUI!$D$230:$D$233, $E7, ParticipantUI!$H$230:$H$233, H$2) &gt; 0, 1, 0),IF(COUNTIFS(ParticipantUI!$D$234:$D$239, $E7, ParticipantUI!$H$234:$H$239, H$2) &gt; 0, 1, 0),IF(COUNTIFS(ParticipantUI!$D$240:$D$243, $E7, ParticipantUI!$H$240:$H$243, H$2) &gt; 0, 1, 0),IF(COUNTIFS(ParticipantUI!$D$244:$D$247, $E7, ParticipantUI!$H$244:$H$247, H$2) &gt; 0, 1, 0),IF(COUNTIFS(ParticipantUI!$D$248:$D$254, $E7, ParticipantUI!$H$248:$H$254, H$2) &gt; 0, 1, 0),IF(COUNTIFS(ParticipantUI!$D$255:$D$258, $E7, ParticipantUI!$H$255:$H$258, H$2) &gt; 0, 1, 0),IF(COUNTIFS(ParticipantUI!$D$270:$D$271, $E7, ParticipantUI!$H$270:$H$271, H$2) &gt; 0, 1, 0),IF(COUNTIFS(ParticipantUI!$D$272:$D$273, $E7, ParticipantUI!$H$272:$H$273, H$2) &gt; 0, 1, 0),IF(COUNTIFS(ParticipantUI!$D$274:$D$276, $E7, ParticipantUI!$H$274:$H$276, H$2) &gt; 0, 1, 0),IF(COUNTIFS(ParticipantUI!$D$277:$D$281, $E7, ParticipantUI!$H$277:$H$281, H$2) &gt; 0, 1, 0),IF(COUNTIFS(ParticipantUI!$D$282:$D$286, $E7, ParticipantUI!$H$282:$H$286, H$2) &gt; 0, 1, 0),IF(COUNTIFS(ParticipantUI!$D$287:$D$289, $E7, ParticipantUI!$H$287:$H$289, H$2) &gt; 0, 1, 0))</f>
        <v>16</v>
      </c>
      <c r="E7" s="33" t="s">
        <v>922</v>
      </c>
      <c r="J7" s="38">
        <f t="shared" si="0"/>
        <v>20</v>
      </c>
      <c r="K7" s="38">
        <f t="shared" si="1"/>
        <v>48.333333333333336</v>
      </c>
      <c r="L7" s="38">
        <f t="shared" si="2"/>
        <v>42.105263157894733</v>
      </c>
    </row>
    <row r="8" spans="1:12" ht="18" customHeight="1" x14ac:dyDescent="0.15">
      <c r="A8" s="26" t="s">
        <v>770</v>
      </c>
      <c r="B8" s="29">
        <f>SUM(IF(COUNTIFS(ParticipantUI!$D$2:$D$5, $E8, ParticipantUI!$H$2:$H$5, F$2) &gt; 0, 1, 0),IF(COUNTIFS(ParticipantUI!$D$6:$D$11, $E8, ParticipantUI!$H$6:$H$11, F$2) &gt; 0, 1, 0),IF(COUNTIFS(ParticipantUI!$D$12:$D$16, $E8, ParticipantUI!$H$12:$H$16, F$2) &gt; 0, 1, 0),IF(COUNTIFS(ParticipantUI!$D$17:$D$17, $E8, ParticipantUI!$H$17:$H$17, F$2) &gt; 0, 1, 0),IF(COUNTIFS(ParticipantUI!$D$18:$D$20, $E8, ParticipantUI!$H$18:$H$20, F$2) &gt; 0, 1, 0),IF(COUNTIFS(ParticipantUI!$D$21:$D$24, $E8, ParticipantUI!$H$21:$H$24, F$2) &gt; 0, 1, 0),IF(COUNTIFS(ParticipantUI!$D$47:$D$52, $E8, ParticipantUI!$H$47:$H$52, F$2) &gt; 0, 1, 0),IF(COUNTIFS(ParticipantUI!$D$53:$D$56, $E8, ParticipantUI!$H$53:$H$56, F$2) &gt; 0, 1, 0),IF(COUNTIFS(ParticipantUI!$D$57:$D$61, $E8, ParticipantUI!$H$57:$H$61, F$2) &gt; 0, 1, 0),IF(COUNTIFS(ParticipantUI!$D$62:$D$63, $E8, ParticipantUI!$H$62:$H$63, F$2) &gt; 0, 1, 0),IF(COUNTIFS(ParticipantUI!$D$64:$D$67, $E8, ParticipantUI!$H$64:$H$67, F$2) &gt; 0, 1, 0),IF(COUNTIFS(ParticipantUI!$D$68:$D$71, $E8, ParticipantUI!$H$68:$H$71, F$2) &gt; 0, 1, 0),IF(COUNTIFS(ParticipantUI!$D$97:$D$100, $E8, ParticipantUI!$H$97:$H$100, F$2) &gt; 0, 1, 0),IF(COUNTIFS(ParticipantUI!$D$101:$D$104, $E8, ParticipantUI!$H$101:$H$104, F$2) &gt; 0, 1, 0),IF(COUNTIFS(ParticipantUI!$D$105:$D$107, $E8, ParticipantUI!$H$105:$H$107, F$2) &gt; 0, 1, 0),IF(COUNTIFS(ParticipantUI!$D$108:$D$110, $E8, ParticipantUI!$H$108:$H$110, F$2) &gt; 0, 1, 0),IF(COUNTIFS(ParticipantUI!$D$111:$D$114, $E8, ParticipantUI!$H$111:$H$114, F$2) &gt; 0, 1, 0),IF(COUNTIFS(ParticipantUI!$D$115:$D$117, $E8, ParticipantUI!$H$115:$H$117, F$2) &gt; 0, 1, 0),IF(COUNTIFS(ParticipantUI!$D$141:$D$146, $E8, ParticipantUI!$H$141:$H$146, F$2) &gt; 0, 1, 0),IF(COUNTIFS(ParticipantUI!$D$147:$D$148, $E8, ParticipantUI!$H$147:$H$148, F$2) &gt; 0, 1, 0),IF(COUNTIFS(ParticipantUI!$D$149:$D$150, $E8, ParticipantUI!$H$149:$H$150, F$2) &gt; 0, 1, 0),IF(COUNTIFS(ParticipantUI!$D$151:$D$152, $E8, ParticipantUI!$H$151:$H$152, F$2) &gt; 0, 1, 0),IF(COUNTIFS(ParticipantUI!$D$153:$D$154, $E8, ParticipantUI!$H$153:$H$154, F$2) &gt; 0, 1, 0),IF(COUNTIFS(ParticipantUI!$D$155:$D$157, $E8, ParticipantUI!$H$155:$H$157, F$2) &gt; 0, 1, 0),IF(COUNTIFS(ParticipantUI!$D$179:$D$183, $E8, ParticipantUI!$H$179:$H$183, F$2) &gt; 0, 1, 0),IF(COUNTIFS(ParticipantUI!$D$184:$D$186, $E8, ParticipantUI!$H$184:$H$186, F$2) &gt; 0, 1, 0),IF(COUNTIFS(ParticipantUI!$D$187:$D$189, $E8, ParticipantUI!$H$187:$H$189, F$2) &gt; 0, 1, 0),IF(COUNTIFS(ParticipantUI!$D$190:$D$190, $E8, ParticipantUI!$H$190:$H$190, F$2) &gt; 0, 1, 0),IF(COUNTIFS(ParticipantUI!$D$191:$D$192, $E8, ParticipantUI!$H$191:$H$192, F$2) &gt; 0, 1, 0),IF(COUNTIFS(ParticipantUI!$D$193:$D$194, $E8, ParticipantUI!$H$193:$H$194, F$2) &gt; 0, 1, 0),IF(COUNTIFS(ParticipantUI!$D$212:$D$215, $E8, ParticipantUI!$H$212:$H$215, F$2) &gt; 0, 1, 0),IF(COUNTIFS(ParticipantUI!$D$216:$D$218, $E8, ParticipantUI!$H$216:$H$218, F$2) &gt; 0, 1, 0),IF(COUNTIFS(ParticipantUI!$D$219:$D$220, $E8, ParticipantUI!$H$219:$H$220, F$2) &gt; 0, 1, 0),IF(COUNTIFS(ParticipantUI!$D$221:$D$222, $E8, ParticipantUI!$H$221:$H$222, F$2) &gt; 0, 1, 0),IF(COUNTIFS(ParticipantUI!$D$223:$D$227, $E8, ParticipantUI!$H$223:$H$227, F$2) &gt; 0, 1, 0),IF(COUNTIFS(ParticipantUI!$D$228:$D$229, $E8, ParticipantUI!$H$228:$H$229, F$2) &gt; 0, 1, 0),IF(COUNTIFS(ParticipantUI!$D$259:$D$261, $E8, ParticipantUI!$H$259:$H$261, F$2) &gt; 0, 1, 0),IF(COUNTIFS(ParticipantUI!$D$262:$D$263, $E8, ParticipantUI!$H$262:$H$263, F$2) &gt; 0, 1, 0),IF(COUNTIFS(ParticipantUI!$D$264:$D$265, $E8, ParticipantUI!$H$264:$H$265, F$2) &gt; 0, 1, 0),IF(COUNTIFS(ParticipantUI!$D$266:$D$267, $E8, ParticipantUI!$H$266:$H$267, F$2) &gt; 0, 1, 0),IF(COUNTIFS(ParticipantUI!$D$268:$D$268, $E8, ParticipantUI!$H$268:$H$268, F$2) &gt; 0, 1, 0),IF(COUNTIFS(ParticipantUI!$D$269:$D$269, $E8, ParticipantUI!$H$269:$H$269, F$2) &gt; 0, 1, 0),IF(COUNTIFS(ParticipantUI!$D$25:$D$29, $E8, ParticipantUI!$H$25:$H$29, F$2) &gt; 0, 1, 0),IF(COUNTIFS(ParticipantUI!$D$30:$D$33, $E8, ParticipantUI!$H$30:$H$33, F$2) &gt; 0, 1, 0),IF(COUNTIFS(ParticipantUI!$D$34:$D$37, $E8, ParticipantUI!$H$34:$H$37, F$2) &gt; 0, 1, 0),IF(COUNTIFS(ParticipantUI!$D$38:$D$40, $E8, ParticipantUI!$H$38:$H$40, F$2) &gt; 0, 1, 0),IF(COUNTIFS(ParticipantUI!$D$41:$D$43, $E8, ParticipantUI!$H$41:$H$43, F$2) &gt; 0, 1, 0),IF(COUNTIFS(ParticipantUI!$D$44:$D$46, $E8, ParticipantUI!$H$44:$H$46, F$2) &gt; 0, 1, 0),IF(COUNTIFS(ParticipantUI!$D$72:$D$75, $E8, ParticipantUI!$H$72:$H$75, F$2) &gt; 0, 1, 0),IF(COUNTIFS(ParticipantUI!$D$76:$D$80, $E8, ParticipantUI!$H$76:$H$80, F$2) &gt; 0, 1, 0),IF(COUNTIFS(ParticipantUI!$D$81:$D$86, $E8, ParticipantUI!$H$81:$H$86, F$2) &gt; 0, 1, 0),IF(COUNTIFS(ParticipantUI!$D$87:$D$91, $E8, ParticipantUI!$H$87:$H$91, F$2) &gt; 0, 1, 0),IF(COUNTIFS(ParticipantUI!$D$92:$D$93, $E8, ParticipantUI!$H$92:$H$93, F$2) &gt; 0, 1, 0),IF(COUNTIFS(ParticipantUI!$D$94:$D$96, $E8, ParticipantUI!$H$94:$H$96, F$2) &gt; 0, 1, 0),IF(COUNTIFS(ParticipantUI!$D$118:$D$120, $E8, ParticipantUI!$H$118:$H$120, F$2) &gt; 0, 1, 0),IF(COUNTIFS(ParticipantUI!$D$121:$D$125, $E8, ParticipantUI!$H$121:$H$125, F$2) &gt; 0, 1, 0),IF(COUNTIFS(ParticipantUI!$D$126:$D$130, $E8, ParticipantUI!$H$126:$H$130, F$2) &gt; 0, 1, 0),IF(COUNTIFS(ParticipantUI!$D$131:$D$133, $E8, ParticipantUI!$H$131:$H$133, F$2) &gt; 0, 1, 0),IF(COUNTIFS(ParticipantUI!$D$134:$D$136, $E8, ParticipantUI!$H$134:$H$136, F$2) &gt; 0, 1, 0),IF(COUNTIFS(ParticipantUI!$D$137:$D$140, $E8, ParticipantUI!$H$137:$H$140, F$2) &gt; 0, 1, 0),IF(COUNTIFS(ParticipantUI!$D$158:$D$161, $E8, ParticipantUI!$H$158:$H$161, F$2) &gt; 0, 1, 0),IF(COUNTIFS(ParticipantUI!$D$162:$D$166, $E8, ParticipantUI!$H$162:$H$166, F$2) &gt; 0, 1, 0),IF(COUNTIFS(ParticipantUI!$D$167:$D$169, $E8, ParticipantUI!$H$167:$H$169, F$2) &gt; 0, 1, 0),IF(COUNTIFS(ParticipantUI!$D$170:$D$172, $E8, ParticipantUI!$H$170:$H$172, F$2) &gt; 0, 1, 0),IF(COUNTIFS(ParticipantUI!$D$173:$D$175, $E8, ParticipantUI!$H$173:$H$175, F$2) &gt; 0, 1, 0),IF(COUNTIFS(ParticipantUI!$D$176:$D$178, $E8, ParticipantUI!$H$176:$H$178, F$2) &gt; 0, 1, 0),IF(COUNTIFS(ParticipantUI!$D$195:$D$197, $E8, ParticipantUI!$H$195:$H$197, F$2) &gt; 0, 1, 0),IF(COUNTIFS(ParticipantUI!$D$198:$D$200, $E8, ParticipantUI!$H$198:$H$200, F$2) &gt; 0, 1, 0),IF(COUNTIFS(ParticipantUI!$D$201:$D$204, $E8, ParticipantUI!$H$201:$H$204, F$2) &gt; 0, 1, 0),IF(COUNTIFS(ParticipantUI!$D$205:$D$207, $E8, ParticipantUI!$H$205:$H$207, F$2) &gt; 0, 1, 0),IF(COUNTIFS(ParticipantUI!$D$208:$D$208, $E8, ParticipantUI!$H$208:$H$208, F$2) &gt; 0, 1, 0),IF(COUNTIFS(ParticipantUI!$D$209:$D$211, $E8, ParticipantUI!$H$209:$H$211, F$2) &gt; 0, 1, 0),IF(COUNTIFS(ParticipantUI!$D$230:$D$233, $E8, ParticipantUI!$H$230:$H$233, F$2) &gt; 0, 1, 0),IF(COUNTIFS(ParticipantUI!$D$234:$D$239, $E8, ParticipantUI!$H$234:$H$239, F$2) &gt; 0, 1, 0),IF(COUNTIFS(ParticipantUI!$D$240:$D$243, $E8, ParticipantUI!$H$240:$H$243, F$2) &gt; 0, 1, 0),IF(COUNTIFS(ParticipantUI!$D$244:$D$247, $E8, ParticipantUI!$H$244:$H$247, F$2) &gt; 0, 1, 0),IF(COUNTIFS(ParticipantUI!$D$248:$D$254, $E8, ParticipantUI!$H$248:$H$254, F$2) &gt; 0, 1, 0),IF(COUNTIFS(ParticipantUI!$D$255:$D$258, $E8, ParticipantUI!$H$255:$H$258, F$2) &gt; 0, 1, 0),IF(COUNTIFS(ParticipantUI!$D$270:$D$271, $E8, ParticipantUI!$H$270:$H$271, F$2) &gt; 0, 1, 0),IF(COUNTIFS(ParticipantUI!$D$272:$D$273, $E8, ParticipantUI!$H$272:$H$273, F$2) &gt; 0, 1, 0),IF(COUNTIFS(ParticipantUI!$D$274:$D$276, $E8, ParticipantUI!$H$274:$H$276, F$2) &gt; 0, 1, 0),IF(COUNTIFS(ParticipantUI!$D$277:$D$281, $E8, ParticipantUI!$H$277:$H$281, F$2) &gt; 0, 1, 0),IF(COUNTIFS(ParticipantUI!$D$282:$D$286, $E8, ParticipantUI!$H$282:$H$286, F$2) &gt; 0, 1, 0),IF(COUNTIFS(ParticipantUI!$D$287:$D$289, $E8, ParticipantUI!$H$287:$H$289, F$2) &gt; 0, 1, 0))</f>
        <v>1</v>
      </c>
      <c r="C8" s="29">
        <f>SUM(IF(COUNTIFS(ParticipantUI!$D$2:$D$5, $E8, ParticipantUI!$H$2:$H$5, G$2) &gt; 0, 1, 0),IF(COUNTIFS(ParticipantUI!$D$6:$D$11, $E8, ParticipantUI!$H$6:$H$11, G$2) &gt; 0, 1, 0),IF(COUNTIFS(ParticipantUI!$D$12:$D$16, $E8, ParticipantUI!$H$12:$H$16, G$2) &gt; 0, 1, 0),IF(COUNTIFS(ParticipantUI!$D$17:$D$17, $E8, ParticipantUI!$H$17:$H$17, G$2) &gt; 0, 1, 0),IF(COUNTIFS(ParticipantUI!$D$18:$D$20, $E8, ParticipantUI!$H$18:$H$20, G$2) &gt; 0, 1, 0),IF(COUNTIFS(ParticipantUI!$D$21:$D$24, $E8, ParticipantUI!$H$21:$H$24, G$2) &gt; 0, 1, 0),IF(COUNTIFS(ParticipantUI!$D$47:$D$52, $E8, ParticipantUI!$H$47:$H$52, G$2) &gt; 0, 1, 0),IF(COUNTIFS(ParticipantUI!$D$53:$D$56, $E8, ParticipantUI!$H$53:$H$56, G$2) &gt; 0, 1, 0),IF(COUNTIFS(ParticipantUI!$D$57:$D$61, $E8, ParticipantUI!$H$57:$H$61, G$2) &gt; 0, 1, 0),IF(COUNTIFS(ParticipantUI!$D$62:$D$63, $E8, ParticipantUI!$H$62:$H$63, G$2) &gt; 0, 1, 0),IF(COUNTIFS(ParticipantUI!$D$64:$D$67, $E8, ParticipantUI!$H$64:$H$67, G$2) &gt; 0, 1, 0),IF(COUNTIFS(ParticipantUI!$D$68:$D$71, $E8, ParticipantUI!$H$68:$H$71, G$2) &gt; 0, 1, 0),IF(COUNTIFS(ParticipantUI!$D$97:$D$100, $E8, ParticipantUI!$H$97:$H$100, G$2) &gt; 0, 1, 0),IF(COUNTIFS(ParticipantUI!$D$101:$D$104, $E8, ParticipantUI!$H$101:$H$104, G$2) &gt; 0, 1, 0),IF(COUNTIFS(ParticipantUI!$D$105:$D$107, $E8, ParticipantUI!$H$105:$H$107, G$2) &gt; 0, 1, 0),IF(COUNTIFS(ParticipantUI!$D$108:$D$110, $E8, ParticipantUI!$H$108:$H$110, G$2) &gt; 0, 1, 0),IF(COUNTIFS(ParticipantUI!$D$111:$D$114, $E8, ParticipantUI!$H$111:$H$114, G$2) &gt; 0, 1, 0),IF(COUNTIFS(ParticipantUI!$D$115:$D$117, $E8, ParticipantUI!$H$115:$H$117, G$2) &gt; 0, 1, 0),IF(COUNTIFS(ParticipantUI!$D$141:$D$146, $E8, ParticipantUI!$H$141:$H$146, G$2) &gt; 0, 1, 0),IF(COUNTIFS(ParticipantUI!$D$147:$D$148, $E8, ParticipantUI!$H$147:$H$148, G$2) &gt; 0, 1, 0),IF(COUNTIFS(ParticipantUI!$D$149:$D$150, $E8, ParticipantUI!$H$149:$H$150, G$2) &gt; 0, 1, 0),IF(COUNTIFS(ParticipantUI!$D$151:$D$152, $E8, ParticipantUI!$H$151:$H$152, G$2) &gt; 0, 1, 0),IF(COUNTIFS(ParticipantUI!$D$153:$D$154, $E8, ParticipantUI!$H$153:$H$154, G$2) &gt; 0, 1, 0),IF(COUNTIFS(ParticipantUI!$D$155:$D$157, $E8, ParticipantUI!$H$155:$H$157, G$2) &gt; 0, 1, 0),IF(COUNTIFS(ParticipantUI!$D$179:$D$183, $E8, ParticipantUI!$H$179:$H$183, G$2) &gt; 0, 1, 0),IF(COUNTIFS(ParticipantUI!$D$184:$D$186, $E8, ParticipantUI!$H$184:$H$186, G$2) &gt; 0, 1, 0),IF(COUNTIFS(ParticipantUI!$D$187:$D$189, $E8, ParticipantUI!$H$187:$H$189, G$2) &gt; 0, 1, 0),IF(COUNTIFS(ParticipantUI!$D$190:$D$190, $E8, ParticipantUI!$H$190:$H$190, G$2) &gt; 0, 1, 0),IF(COUNTIFS(ParticipantUI!$D$191:$D$192, $E8, ParticipantUI!$H$191:$H$192, G$2) &gt; 0, 1, 0),IF(COUNTIFS(ParticipantUI!$D$193:$D$194, $E8, ParticipantUI!$H$193:$H$194, G$2) &gt; 0, 1, 0),IF(COUNTIFS(ParticipantUI!$D$212:$D$215, $E8, ParticipantUI!$H$212:$H$215, G$2) &gt; 0, 1, 0),IF(COUNTIFS(ParticipantUI!$D$216:$D$218, $E8, ParticipantUI!$H$216:$H$218, G$2) &gt; 0, 1, 0),IF(COUNTIFS(ParticipantUI!$D$219:$D$220, $E8, ParticipantUI!$H$219:$H$220, G$2) &gt; 0, 1, 0),IF(COUNTIFS(ParticipantUI!$D$221:$D$222, $E8, ParticipantUI!$H$221:$H$222, G$2) &gt; 0, 1, 0),IF(COUNTIFS(ParticipantUI!$D$223:$D$227, $E8, ParticipantUI!$H$223:$H$227, G$2) &gt; 0, 1, 0),IF(COUNTIFS(ParticipantUI!$D$228:$D$229, $E8, ParticipantUI!$H$228:$H$229, G$2) &gt; 0, 1, 0),IF(COUNTIFS(ParticipantUI!$D$259:$D$261, $E8, ParticipantUI!$H$259:$H$261, G$2) &gt; 0, 1, 0),IF(COUNTIFS(ParticipantUI!$D$262:$D$263, $E8, ParticipantUI!$H$262:$H$263, G$2) &gt; 0, 1, 0),IF(COUNTIFS(ParticipantUI!$D$264:$D$265, $E8, ParticipantUI!$H$264:$H$265, G$2) &gt; 0, 1, 0),IF(COUNTIFS(ParticipantUI!$D$266:$D$267, $E8, ParticipantUI!$H$266:$H$267, G$2) &gt; 0, 1, 0),IF(COUNTIFS(ParticipantUI!$D$268:$D$268, $E8, ParticipantUI!$H$268:$H$268, G$2) &gt; 0, 1, 0),IF(COUNTIFS(ParticipantUI!$D$269:$D$269, $E8, ParticipantUI!$H$269:$H$269, G$2) &gt; 0, 1, 0),IF(COUNTIFS(ParticipantUI!$D$25:$D$29, $E8, ParticipantUI!$H$25:$H$29, G$2) &gt; 0, 1, 0),IF(COUNTIFS(ParticipantUI!$D$30:$D$33, $E8, ParticipantUI!$H$30:$H$33, G$2) &gt; 0, 1, 0),IF(COUNTIFS(ParticipantUI!$D$34:$D$37, $E8, ParticipantUI!$H$34:$H$37, G$2) &gt; 0, 1, 0),IF(COUNTIFS(ParticipantUI!$D$38:$D$40, $E8, ParticipantUI!$H$38:$H$40, G$2) &gt; 0, 1, 0),IF(COUNTIFS(ParticipantUI!$D$41:$D$43, $E8, ParticipantUI!$H$41:$H$43, G$2) &gt; 0, 1, 0),IF(COUNTIFS(ParticipantUI!$D$44:$D$46, $E8, ParticipantUI!$H$44:$H$46, G$2) &gt; 0, 1, 0),IF(COUNTIFS(ParticipantUI!$D$72:$D$75, $E8, ParticipantUI!$H$72:$H$75, G$2) &gt; 0, 1, 0),IF(COUNTIFS(ParticipantUI!$D$76:$D$80, $E8, ParticipantUI!$H$76:$H$80, G$2) &gt; 0, 1, 0),IF(COUNTIFS(ParticipantUI!$D$81:$D$86, $E8, ParticipantUI!$H$81:$H$86, G$2) &gt; 0, 1, 0),IF(COUNTIFS(ParticipantUI!$D$87:$D$91, $E8, ParticipantUI!$H$87:$H$91, G$2) &gt; 0, 1, 0),IF(COUNTIFS(ParticipantUI!$D$92:$D$93, $E8, ParticipantUI!$H$92:$H$93, G$2) &gt; 0, 1, 0),IF(COUNTIFS(ParticipantUI!$D$94:$D$96, $E8, ParticipantUI!$H$94:$H$96, G$2) &gt; 0, 1, 0),IF(COUNTIFS(ParticipantUI!$D$118:$D$120, $E8, ParticipantUI!$H$118:$H$120, G$2) &gt; 0, 1, 0),IF(COUNTIFS(ParticipantUI!$D$121:$D$125, $E8, ParticipantUI!$H$121:$H$125, G$2) &gt; 0, 1, 0),IF(COUNTIFS(ParticipantUI!$D$126:$D$130, $E8, ParticipantUI!$H$126:$H$130, G$2) &gt; 0, 1, 0),IF(COUNTIFS(ParticipantUI!$D$131:$D$133, $E8, ParticipantUI!$H$131:$H$133, G$2) &gt; 0, 1, 0),IF(COUNTIFS(ParticipantUI!$D$134:$D$136, $E8, ParticipantUI!$H$134:$H$136, G$2) &gt; 0, 1, 0),IF(COUNTIFS(ParticipantUI!$D$137:$D$140, $E8, ParticipantUI!$H$137:$H$140, G$2) &gt; 0, 1, 0),IF(COUNTIFS(ParticipantUI!$D$158:$D$161, $E8, ParticipantUI!$H$158:$H$161, G$2) &gt; 0, 1, 0),IF(COUNTIFS(ParticipantUI!$D$162:$D$166, $E8, ParticipantUI!$H$162:$H$166, G$2) &gt; 0, 1, 0),IF(COUNTIFS(ParticipantUI!$D$167:$D$169, $E8, ParticipantUI!$H$167:$H$169, G$2) &gt; 0, 1, 0),IF(COUNTIFS(ParticipantUI!$D$170:$D$172, $E8, ParticipantUI!$H$170:$H$172, G$2) &gt; 0, 1, 0),IF(COUNTIFS(ParticipantUI!$D$173:$D$175, $E8, ParticipantUI!$H$173:$H$175, G$2) &gt; 0, 1, 0),IF(COUNTIFS(ParticipantUI!$D$176:$D$178, $E8, ParticipantUI!$H$176:$H$178, G$2) &gt; 0, 1, 0),IF(COUNTIFS(ParticipantUI!$D$195:$D$197, $E8, ParticipantUI!$H$195:$H$197, G$2) &gt; 0, 1, 0),IF(COUNTIFS(ParticipantUI!$D$198:$D$200, $E8, ParticipantUI!$H$198:$H$200, G$2) &gt; 0, 1, 0),IF(COUNTIFS(ParticipantUI!$D$201:$D$204, $E8, ParticipantUI!$H$201:$H$204, G$2) &gt; 0, 1, 0),IF(COUNTIFS(ParticipantUI!$D$205:$D$207, $E8, ParticipantUI!$H$205:$H$207, G$2) &gt; 0, 1, 0),IF(COUNTIFS(ParticipantUI!$D$208:$D$208, $E8, ParticipantUI!$H$208:$H$208, G$2) &gt; 0, 1, 0),IF(COUNTIFS(ParticipantUI!$D$209:$D$211, $E8, ParticipantUI!$H$209:$H$211, G$2) &gt; 0, 1, 0),IF(COUNTIFS(ParticipantUI!$D$230:$D$233, $E8, ParticipantUI!$H$230:$H$233, G$2) &gt; 0, 1, 0),IF(COUNTIFS(ParticipantUI!$D$234:$D$239, $E8, ParticipantUI!$H$234:$H$239, G$2) &gt; 0, 1, 0),IF(COUNTIFS(ParticipantUI!$D$240:$D$243, $E8, ParticipantUI!$H$240:$H$243, G$2) &gt; 0, 1, 0),IF(COUNTIFS(ParticipantUI!$D$244:$D$247, $E8, ParticipantUI!$H$244:$H$247, G$2) &gt; 0, 1, 0),IF(COUNTIFS(ParticipantUI!$D$248:$D$254, $E8, ParticipantUI!$H$248:$H$254, G$2) &gt; 0, 1, 0),IF(COUNTIFS(ParticipantUI!$D$255:$D$258, $E8, ParticipantUI!$H$255:$H$258, G$2) &gt; 0, 1, 0),IF(COUNTIFS(ParticipantUI!$D$270:$D$271, $E8, ParticipantUI!$H$270:$H$271, G$2) &gt; 0, 1, 0),IF(COUNTIFS(ParticipantUI!$D$272:$D$273, $E8, ParticipantUI!$H$272:$H$273, G$2) &gt; 0, 1, 0),IF(COUNTIFS(ParticipantUI!$D$274:$D$276, $E8, ParticipantUI!$H$274:$H$276, G$2) &gt; 0, 1, 0),IF(COUNTIFS(ParticipantUI!$D$277:$D$281, $E8, ParticipantUI!$H$277:$H$281, G$2) &gt; 0, 1, 0),IF(COUNTIFS(ParticipantUI!$D$282:$D$286, $E8, ParticipantUI!$H$282:$H$286, G$2) &gt; 0, 1, 0),IF(COUNTIFS(ParticipantUI!$D$287:$D$289, $E8, ParticipantUI!$H$287:$H$289, G$2) &gt; 0, 1, 0))</f>
        <v>3</v>
      </c>
      <c r="D8" s="29">
        <f>SUM(IF(COUNTIFS(ParticipantUI!$D$2:$D$5, $E8, ParticipantUI!$H$2:$H$5, H$2) &gt; 0, 1, 0),IF(COUNTIFS(ParticipantUI!$D$6:$D$11, $E8, ParticipantUI!$H$6:$H$11, H$2) &gt; 0, 1, 0),IF(COUNTIFS(ParticipantUI!$D$12:$D$16, $E8, ParticipantUI!$H$12:$H$16, H$2) &gt; 0, 1, 0),IF(COUNTIFS(ParticipantUI!$D$17:$D$17, $E8, ParticipantUI!$H$17:$H$17, H$2) &gt; 0, 1, 0),IF(COUNTIFS(ParticipantUI!$D$18:$D$20, $E8, ParticipantUI!$H$18:$H$20, H$2) &gt; 0, 1, 0),IF(COUNTIFS(ParticipantUI!$D$21:$D$24, $E8, ParticipantUI!$H$21:$H$24, H$2) &gt; 0, 1, 0),IF(COUNTIFS(ParticipantUI!$D$47:$D$52, $E8, ParticipantUI!$H$47:$H$52, H$2) &gt; 0, 1, 0),IF(COUNTIFS(ParticipantUI!$D$53:$D$56, $E8, ParticipantUI!$H$53:$H$56, H$2) &gt; 0, 1, 0),IF(COUNTIFS(ParticipantUI!$D$57:$D$61, $E8, ParticipantUI!$H$57:$H$61, H$2) &gt; 0, 1, 0),IF(COUNTIFS(ParticipantUI!$D$62:$D$63, $E8, ParticipantUI!$H$62:$H$63, H$2) &gt; 0, 1, 0),IF(COUNTIFS(ParticipantUI!$D$64:$D$67, $E8, ParticipantUI!$H$64:$H$67, H$2) &gt; 0, 1, 0),IF(COUNTIFS(ParticipantUI!$D$68:$D$71, $E8, ParticipantUI!$H$68:$H$71, H$2) &gt; 0, 1, 0),IF(COUNTIFS(ParticipantUI!$D$97:$D$100, $E8, ParticipantUI!$H$97:$H$100, H$2) &gt; 0, 1, 0),IF(COUNTIFS(ParticipantUI!$D$101:$D$104, $E8, ParticipantUI!$H$101:$H$104, H$2) &gt; 0, 1, 0),IF(COUNTIFS(ParticipantUI!$D$105:$D$107, $E8, ParticipantUI!$H$105:$H$107, H$2) &gt; 0, 1, 0),IF(COUNTIFS(ParticipantUI!$D$108:$D$110, $E8, ParticipantUI!$H$108:$H$110, H$2) &gt; 0, 1, 0),IF(COUNTIFS(ParticipantUI!$D$111:$D$114, $E8, ParticipantUI!$H$111:$H$114, H$2) &gt; 0, 1, 0),IF(COUNTIFS(ParticipantUI!$D$115:$D$117, $E8, ParticipantUI!$H$115:$H$117, H$2) &gt; 0, 1, 0),IF(COUNTIFS(ParticipantUI!$D$141:$D$146, $E8, ParticipantUI!$H$141:$H$146, H$2) &gt; 0, 1, 0),IF(COUNTIFS(ParticipantUI!$D$147:$D$148, $E8, ParticipantUI!$H$147:$H$148, H$2) &gt; 0, 1, 0),IF(COUNTIFS(ParticipantUI!$D$149:$D$150, $E8, ParticipantUI!$H$149:$H$150, H$2) &gt; 0, 1, 0),IF(COUNTIFS(ParticipantUI!$D$151:$D$152, $E8, ParticipantUI!$H$151:$H$152, H$2) &gt; 0, 1, 0),IF(COUNTIFS(ParticipantUI!$D$153:$D$154, $E8, ParticipantUI!$H$153:$H$154, H$2) &gt; 0, 1, 0),IF(COUNTIFS(ParticipantUI!$D$155:$D$157, $E8, ParticipantUI!$H$155:$H$157, H$2) &gt; 0, 1, 0),IF(COUNTIFS(ParticipantUI!$D$179:$D$183, $E8, ParticipantUI!$H$179:$H$183, H$2) &gt; 0, 1, 0),IF(COUNTIFS(ParticipantUI!$D$184:$D$186, $E8, ParticipantUI!$H$184:$H$186, H$2) &gt; 0, 1, 0),IF(COUNTIFS(ParticipantUI!$D$187:$D$189, $E8, ParticipantUI!$H$187:$H$189, H$2) &gt; 0, 1, 0),IF(COUNTIFS(ParticipantUI!$D$190:$D$190, $E8, ParticipantUI!$H$190:$H$190, H$2) &gt; 0, 1, 0),IF(COUNTIFS(ParticipantUI!$D$191:$D$192, $E8, ParticipantUI!$H$191:$H$192, H$2) &gt; 0, 1, 0),IF(COUNTIFS(ParticipantUI!$D$193:$D$194, $E8, ParticipantUI!$H$193:$H$194, H$2) &gt; 0, 1, 0),IF(COUNTIFS(ParticipantUI!$D$212:$D$215, $E8, ParticipantUI!$H$212:$H$215, H$2) &gt; 0, 1, 0),IF(COUNTIFS(ParticipantUI!$D$216:$D$218, $E8, ParticipantUI!$H$216:$H$218, H$2) &gt; 0, 1, 0),IF(COUNTIFS(ParticipantUI!$D$219:$D$220, $E8, ParticipantUI!$H$219:$H$220, H$2) &gt; 0, 1, 0),IF(COUNTIFS(ParticipantUI!$D$221:$D$222, $E8, ParticipantUI!$H$221:$H$222, H$2) &gt; 0, 1, 0),IF(COUNTIFS(ParticipantUI!$D$223:$D$227, $E8, ParticipantUI!$H$223:$H$227, H$2) &gt; 0, 1, 0),IF(COUNTIFS(ParticipantUI!$D$228:$D$229, $E8, ParticipantUI!$H$228:$H$229, H$2) &gt; 0, 1, 0),IF(COUNTIFS(ParticipantUI!$D$259:$D$261, $E8, ParticipantUI!$H$259:$H$261, H$2) &gt; 0, 1, 0),IF(COUNTIFS(ParticipantUI!$D$262:$D$263, $E8, ParticipantUI!$H$262:$H$263, H$2) &gt; 0, 1, 0),IF(COUNTIFS(ParticipantUI!$D$264:$D$265, $E8, ParticipantUI!$H$264:$H$265, H$2) &gt; 0, 1, 0),IF(COUNTIFS(ParticipantUI!$D$266:$D$267, $E8, ParticipantUI!$H$266:$H$267, H$2) &gt; 0, 1, 0),IF(COUNTIFS(ParticipantUI!$D$268:$D$268, $E8, ParticipantUI!$H$268:$H$268, H$2) &gt; 0, 1, 0),IF(COUNTIFS(ParticipantUI!$D$269:$D$269, $E8, ParticipantUI!$H$269:$H$269, H$2) &gt; 0, 1, 0),IF(COUNTIFS(ParticipantUI!$D$25:$D$29, $E8, ParticipantUI!$H$25:$H$29, H$2) &gt; 0, 1, 0),IF(COUNTIFS(ParticipantUI!$D$30:$D$33, $E8, ParticipantUI!$H$30:$H$33, H$2) &gt; 0, 1, 0),IF(COUNTIFS(ParticipantUI!$D$34:$D$37, $E8, ParticipantUI!$H$34:$H$37, H$2) &gt; 0, 1, 0),IF(COUNTIFS(ParticipantUI!$D$38:$D$40, $E8, ParticipantUI!$H$38:$H$40, H$2) &gt; 0, 1, 0),IF(COUNTIFS(ParticipantUI!$D$41:$D$43, $E8, ParticipantUI!$H$41:$H$43, H$2) &gt; 0, 1, 0),IF(COUNTIFS(ParticipantUI!$D$44:$D$46, $E8, ParticipantUI!$H$44:$H$46, H$2) &gt; 0, 1, 0),IF(COUNTIFS(ParticipantUI!$D$72:$D$75, $E8, ParticipantUI!$H$72:$H$75, H$2) &gt; 0, 1, 0),IF(COUNTIFS(ParticipantUI!$D$76:$D$80, $E8, ParticipantUI!$H$76:$H$80, H$2) &gt; 0, 1, 0),IF(COUNTIFS(ParticipantUI!$D$81:$D$86, $E8, ParticipantUI!$H$81:$H$86, H$2) &gt; 0, 1, 0),IF(COUNTIFS(ParticipantUI!$D$87:$D$91, $E8, ParticipantUI!$H$87:$H$91, H$2) &gt; 0, 1, 0),IF(COUNTIFS(ParticipantUI!$D$92:$D$93, $E8, ParticipantUI!$H$92:$H$93, H$2) &gt; 0, 1, 0),IF(COUNTIFS(ParticipantUI!$D$94:$D$96, $E8, ParticipantUI!$H$94:$H$96, H$2) &gt; 0, 1, 0),IF(COUNTIFS(ParticipantUI!$D$118:$D$120, $E8, ParticipantUI!$H$118:$H$120, H$2) &gt; 0, 1, 0),IF(COUNTIFS(ParticipantUI!$D$121:$D$125, $E8, ParticipantUI!$H$121:$H$125, H$2) &gt; 0, 1, 0),IF(COUNTIFS(ParticipantUI!$D$126:$D$130, $E8, ParticipantUI!$H$126:$H$130, H$2) &gt; 0, 1, 0),IF(COUNTIFS(ParticipantUI!$D$131:$D$133, $E8, ParticipantUI!$H$131:$H$133, H$2) &gt; 0, 1, 0),IF(COUNTIFS(ParticipantUI!$D$134:$D$136, $E8, ParticipantUI!$H$134:$H$136, H$2) &gt; 0, 1, 0),IF(COUNTIFS(ParticipantUI!$D$137:$D$140, $E8, ParticipantUI!$H$137:$H$140, H$2) &gt; 0, 1, 0),IF(COUNTIFS(ParticipantUI!$D$158:$D$161, $E8, ParticipantUI!$H$158:$H$161, H$2) &gt; 0, 1, 0),IF(COUNTIFS(ParticipantUI!$D$162:$D$166, $E8, ParticipantUI!$H$162:$H$166, H$2) &gt; 0, 1, 0),IF(COUNTIFS(ParticipantUI!$D$167:$D$169, $E8, ParticipantUI!$H$167:$H$169, H$2) &gt; 0, 1, 0),IF(COUNTIFS(ParticipantUI!$D$170:$D$172, $E8, ParticipantUI!$H$170:$H$172, H$2) &gt; 0, 1, 0),IF(COUNTIFS(ParticipantUI!$D$173:$D$175, $E8, ParticipantUI!$H$173:$H$175, H$2) &gt; 0, 1, 0),IF(COUNTIFS(ParticipantUI!$D$176:$D$178, $E8, ParticipantUI!$H$176:$H$178, H$2) &gt; 0, 1, 0),IF(COUNTIFS(ParticipantUI!$D$195:$D$197, $E8, ParticipantUI!$H$195:$H$197, H$2) &gt; 0, 1, 0),IF(COUNTIFS(ParticipantUI!$D$198:$D$200, $E8, ParticipantUI!$H$198:$H$200, H$2) &gt; 0, 1, 0),IF(COUNTIFS(ParticipantUI!$D$201:$D$204, $E8, ParticipantUI!$H$201:$H$204, H$2) &gt; 0, 1, 0),IF(COUNTIFS(ParticipantUI!$D$205:$D$207, $E8, ParticipantUI!$H$205:$H$207, H$2) &gt; 0, 1, 0),IF(COUNTIFS(ParticipantUI!$D$208:$D$208, $E8, ParticipantUI!$H$208:$H$208, H$2) &gt; 0, 1, 0),IF(COUNTIFS(ParticipantUI!$D$209:$D$211, $E8, ParticipantUI!$H$209:$H$211, H$2) &gt; 0, 1, 0),IF(COUNTIFS(ParticipantUI!$D$230:$D$233, $E8, ParticipantUI!$H$230:$H$233, H$2) &gt; 0, 1, 0),IF(COUNTIFS(ParticipantUI!$D$234:$D$239, $E8, ParticipantUI!$H$234:$H$239, H$2) &gt; 0, 1, 0),IF(COUNTIFS(ParticipantUI!$D$240:$D$243, $E8, ParticipantUI!$H$240:$H$243, H$2) &gt; 0, 1, 0),IF(COUNTIFS(ParticipantUI!$D$244:$D$247, $E8, ParticipantUI!$H$244:$H$247, H$2) &gt; 0, 1, 0),IF(COUNTIFS(ParticipantUI!$D$248:$D$254, $E8, ParticipantUI!$H$248:$H$254, H$2) &gt; 0, 1, 0),IF(COUNTIFS(ParticipantUI!$D$255:$D$258, $E8, ParticipantUI!$H$255:$H$258, H$2) &gt; 0, 1, 0),IF(COUNTIFS(ParticipantUI!$D$270:$D$271, $E8, ParticipantUI!$H$270:$H$271, H$2) &gt; 0, 1, 0),IF(COUNTIFS(ParticipantUI!$D$272:$D$273, $E8, ParticipantUI!$H$272:$H$273, H$2) &gt; 0, 1, 0),IF(COUNTIFS(ParticipantUI!$D$274:$D$276, $E8, ParticipantUI!$H$274:$H$276, H$2) &gt; 0, 1, 0),IF(COUNTIFS(ParticipantUI!$D$277:$D$281, $E8, ParticipantUI!$H$277:$H$281, H$2) &gt; 0, 1, 0),IF(COUNTIFS(ParticipantUI!$D$282:$D$286, $E8, ParticipantUI!$H$282:$H$286, H$2) &gt; 0, 1, 0),IF(COUNTIFS(ParticipantUI!$D$287:$D$289, $E8, ParticipantUI!$H$287:$H$289, H$2) &gt; 0, 1, 0))</f>
        <v>1</v>
      </c>
      <c r="E8" s="33" t="s">
        <v>923</v>
      </c>
      <c r="J8" s="38">
        <f t="shared" si="0"/>
        <v>2.8571428571428572</v>
      </c>
      <c r="K8" s="38">
        <f t="shared" si="1"/>
        <v>5</v>
      </c>
      <c r="L8" s="38">
        <f t="shared" si="2"/>
        <v>2.6315789473684208</v>
      </c>
    </row>
    <row r="9" spans="1:12" ht="40" customHeight="1" x14ac:dyDescent="0.15"/>
    <row r="10" spans="1:12" ht="30" x14ac:dyDescent="0.15">
      <c r="A10" s="27" t="s">
        <v>780</v>
      </c>
      <c r="B10" s="28" t="s">
        <v>771</v>
      </c>
      <c r="C10" s="28" t="s">
        <v>772</v>
      </c>
      <c r="D10" s="28" t="s">
        <v>773</v>
      </c>
      <c r="E10" s="33"/>
      <c r="J10" s="28" t="s">
        <v>771</v>
      </c>
      <c r="K10" s="28" t="s">
        <v>772</v>
      </c>
      <c r="L10" s="28" t="s">
        <v>773</v>
      </c>
    </row>
    <row r="11" spans="1:12" ht="16" x14ac:dyDescent="0.15">
      <c r="A11" s="26" t="s">
        <v>775</v>
      </c>
      <c r="B11" s="29">
        <f>SUM(IF(COUNTIFS(ParticipantUI!$E$2:$E$5, $E11, ParticipantUI!$H$2:$H$5, F$11) &gt; 0, 1, 0),IF(COUNTIFS(ParticipantUI!$E$6:$E$11, $E11, ParticipantUI!$H$6:$H$11, F$11) &gt; 0, 1, 0),IF(COUNTIFS(ParticipantUI!$E$12:$E$16, $E11, ParticipantUI!$H$12:$H$16, F$11) &gt; 0, 1, 0),IF(COUNTIFS(ParticipantUI!$E$17:$E$17, $E11, ParticipantUI!$H$17:$H$17, F$11) &gt; 0, 1, 0),IF(COUNTIFS(ParticipantUI!$E$18:$E$20, $E11, ParticipantUI!$H$18:$H$20, F$11) &gt; 0, 1, 0),IF(COUNTIFS(ParticipantUI!$E$21:$E$24, $E11, ParticipantUI!$H$21:$H$24, F$11) &gt; 0, 1, 0),IF(COUNTIFS(ParticipantUI!$E$47:$E$52, $E11, ParticipantUI!$H$47:$H$52, F$11) &gt; 0, 1, 0),IF(COUNTIFS(ParticipantUI!$E$53:$E$56, $E11, ParticipantUI!$H$53:$H$56, F$11) &gt; 0, 1, 0),IF(COUNTIFS(ParticipantUI!$E$57:$E$61, $E11, ParticipantUI!$H$57:$H$61, F$11) &gt; 0, 1, 0),IF(COUNTIFS(ParticipantUI!$E$62:$E$63, $E11, ParticipantUI!$H$62:$H$63, F$11) &gt; 0, 1, 0),IF(COUNTIFS(ParticipantUI!$E$64:$E$67, $E11, ParticipantUI!$H$64:$H$67, F$11) &gt; 0, 1, 0),IF(COUNTIFS(ParticipantUI!$E$68:$E$71, $E11, ParticipantUI!$H$68:$H$71, F$11) &gt; 0, 1, 0),IF(COUNTIFS(ParticipantUI!$E$97:$E$100, $E11, ParticipantUI!$H$97:$H$100, F$11) &gt; 0, 1, 0),IF(COUNTIFS(ParticipantUI!$E$101:$E$104, $E11, ParticipantUI!$H$101:$H$104, F$11) &gt; 0, 1, 0),IF(COUNTIFS(ParticipantUI!$E$105:$E$107, $E11, ParticipantUI!$H$105:$H$107, F$11) &gt; 0, 1, 0),IF(COUNTIFS(ParticipantUI!$E$108:$E$110, $E11, ParticipantUI!$H$108:$H$110, F$11) &gt; 0, 1, 0),IF(COUNTIFS(ParticipantUI!$E$111:$E$114, $E11, ParticipantUI!$H$111:$H$114, F$11) &gt; 0, 1, 0),IF(COUNTIFS(ParticipantUI!$E$115:$E$117, $E11, ParticipantUI!$H$115:$H$117, F$11) &gt; 0, 1, 0),IF(COUNTIFS(ParticipantUI!$E$141:$E$146, $E11, ParticipantUI!$H$141:$H$146, F$11) &gt; 0, 1, 0),IF(COUNTIFS(ParticipantUI!$E$147:$E$148, $E11, ParticipantUI!$H$147:$H$148, F$11) &gt; 0, 1, 0),IF(COUNTIFS(ParticipantUI!$E$149:$E$150, $E11, ParticipantUI!$H$149:$H$150, F$11) &gt; 0, 1, 0),IF(COUNTIFS(ParticipantUI!$E$151:$E$152, $E11, ParticipantUI!$H$151:$H$152, F$11) &gt; 0, 1, 0),IF(COUNTIFS(ParticipantUI!$E$153:$E$154, $E11, ParticipantUI!$H$153:$H$154, F$11) &gt; 0, 1, 0),IF(COUNTIFS(ParticipantUI!$E$155:$E$157, $E11, ParticipantUI!$H$155:$H$157, F$11) &gt; 0, 1, 0),IF(COUNTIFS(ParticipantUI!$E$179:$E$183, $E11, ParticipantUI!$H$179:$H$183, F$11) &gt; 0, 1, 0),IF(COUNTIFS(ParticipantUI!$E$184:$E$186, $E11, ParticipantUI!$H$184:$H$186, F$11) &gt; 0, 1, 0),IF(COUNTIFS(ParticipantUI!$E$187:$E$189, $E11, ParticipantUI!$H$187:$H$189, F$11) &gt; 0, 1, 0),IF(COUNTIFS(ParticipantUI!$E$190:$E$190, $E11, ParticipantUI!$H$190:$H$190, F$11) &gt; 0, 1, 0),IF(COUNTIFS(ParticipantUI!$E$191:$E$192, $E11, ParticipantUI!$H$191:$H$192, F$11) &gt; 0, 1, 0),IF(COUNTIFS(ParticipantUI!$E$193:$E$194, $E11, ParticipantUI!$H$193:$H$194, F$11) &gt; 0, 1, 0),IF(COUNTIFS(ParticipantUI!$E$212:$E$215, $E11, ParticipantUI!$H$212:$H$215, F$11) &gt; 0, 1, 0),IF(COUNTIFS(ParticipantUI!$E$216:$E$218, $E11, ParticipantUI!$H$216:$H$218, F$11) &gt; 0, 1, 0),IF(COUNTIFS(ParticipantUI!$E$219:$E$220, $E11, ParticipantUI!$H$219:$H$220, F$11) &gt; 0, 1, 0),IF(COUNTIFS(ParticipantUI!$E$221:$E$222, $E11, ParticipantUI!$H$221:$H$222, F$11) &gt; 0, 1, 0),IF(COUNTIFS(ParticipantUI!$E$223:$E$227, $E11, ParticipantUI!$H$223:$H$227, F$11) &gt; 0, 1, 0),IF(COUNTIFS(ParticipantUI!$E$228:$E$229, $E11, ParticipantUI!$H$228:$H$229, F$11) &gt; 0, 1, 0),IF(COUNTIFS(ParticipantUI!$E$259:$E$261, $E11, ParticipantUI!$H$259:$H$261, F$11) &gt; 0, 1, 0),IF(COUNTIFS(ParticipantUI!$E$262:$E$263, $E11, ParticipantUI!$H$262:$H$263, F$11) &gt; 0, 1, 0),IF(COUNTIFS(ParticipantUI!$E$264:$E$265, $E11, ParticipantUI!$H$264:$H$265, F$11) &gt; 0, 1, 0),IF(COUNTIFS(ParticipantUI!$E$266:$E$267, $E11, ParticipantUI!$H$266:$H$267, F$11) &gt; 0, 1, 0),IF(COUNTIFS(ParticipantUI!$E$268:$E$268, $E11, ParticipantUI!$H$268:$H$268, F$11) &gt; 0, 1, 0),IF(COUNTIFS(ParticipantUI!$E$269:$E$269, $E11, ParticipantUI!$H$269:$H$269, F$11) &gt; 0, 1, 0),IF(COUNTIFS(ParticipantUI!$E$25:$E$29, $E11, ParticipantUI!$H$25:$H$29, F$11) &gt; 0, 1, 0),IF(COUNTIFS(ParticipantUI!$E$30:$E$33, $E11, ParticipantUI!$H$30:$H$33, F$11) &gt; 0, 1, 0),IF(COUNTIFS(ParticipantUI!$E$34:$E$37, $E11, ParticipantUI!$H$34:$H$37, F$11) &gt; 0, 1, 0),IF(COUNTIFS(ParticipantUI!$E$38:$E$40, $E11, ParticipantUI!$H$38:$H$40, F$11) &gt; 0, 1, 0),IF(COUNTIFS(ParticipantUI!$E$41:$E$43, $E11, ParticipantUI!$H$41:$H$43, F$11) &gt; 0, 1, 0),IF(COUNTIFS(ParticipantUI!$E$44:$E$46, $E11, ParticipantUI!$H$44:$H$46, F$11) &gt; 0, 1, 0),IF(COUNTIFS(ParticipantUI!$E$72:$E$75, $E11, ParticipantUI!$H$72:$H$75, F$11) &gt; 0, 1, 0),IF(COUNTIFS(ParticipantUI!$E$76:$E$80, $E11, ParticipantUI!$H$76:$H$80, F$11) &gt; 0, 1, 0),IF(COUNTIFS(ParticipantUI!$E$81:$E$86, $E11, ParticipantUI!$H$81:$H$86, F$11) &gt; 0, 1, 0),IF(COUNTIFS(ParticipantUI!$E$87:$E$91, $E11, ParticipantUI!$H$87:$H$91, F$11) &gt; 0, 1, 0),IF(COUNTIFS(ParticipantUI!$E$92:$E$93, $E11, ParticipantUI!$H$92:$H$93, F$11) &gt; 0, 1, 0),IF(COUNTIFS(ParticipantUI!$E$94:$E$96, $E11, ParticipantUI!$H$94:$H$96, F$11) &gt; 0, 1, 0),IF(COUNTIFS(ParticipantUI!$E$118:$E$120, $E11, ParticipantUI!$H$118:$H$120, F$11) &gt; 0, 1, 0),IF(COUNTIFS(ParticipantUI!$E$121:$E$125, $E11, ParticipantUI!$H$121:$H$125, F$11) &gt; 0, 1, 0),IF(COUNTIFS(ParticipantUI!$E$126:$E$130, $E11, ParticipantUI!$H$126:$H$130, F$11) &gt; 0, 1, 0),IF(COUNTIFS(ParticipantUI!$E$131:$E$133, $E11, ParticipantUI!$H$131:$H$133, F$11) &gt; 0, 1, 0),IF(COUNTIFS(ParticipantUI!$E$134:$E$136, $E11, ParticipantUI!$H$134:$H$136, F$11) &gt; 0, 1, 0),IF(COUNTIFS(ParticipantUI!$E$137:$E$140, $E11, ParticipantUI!$H$137:$H$140, F$11) &gt; 0, 1, 0),IF(COUNTIFS(ParticipantUI!$E$158:$E$161, $E11, ParticipantUI!$H$158:$H$161, F$11) &gt; 0, 1, 0),IF(COUNTIFS(ParticipantUI!$E$162:$E$166, $E11, ParticipantUI!$H$162:$H$166, F$11) &gt; 0, 1, 0),IF(COUNTIFS(ParticipantUI!$E$167:$E$169, $E11, ParticipantUI!$H$167:$H$169, F$11) &gt; 0, 1, 0),IF(COUNTIFS(ParticipantUI!$E$170:$E$172, $E11, ParticipantUI!$H$170:$H$172, F$11) &gt; 0, 1, 0),IF(COUNTIFS(ParticipantUI!$E$173:$E$175, $E11, ParticipantUI!$H$173:$H$175, F$11) &gt; 0, 1, 0),IF(COUNTIFS(ParticipantUI!$E$176:$E$178, $E11, ParticipantUI!$H$176:$H$178, F$11) &gt; 0, 1, 0),IF(COUNTIFS(ParticipantUI!$E$195:$E$197, $E11, ParticipantUI!$H$195:$H$197, F$11) &gt; 0, 1, 0),IF(COUNTIFS(ParticipantUI!$E$198:$E$200, $E11, ParticipantUI!$H$198:$H$200, F$11) &gt; 0, 1, 0),IF(COUNTIFS(ParticipantUI!$E$201:$E$204, $E11, ParticipantUI!$H$201:$H$204, F$11) &gt; 0, 1, 0),IF(COUNTIFS(ParticipantUI!$E$205:$E$207, $E11, ParticipantUI!$H$205:$H$207, F$11) &gt; 0, 1, 0),IF(COUNTIFS(ParticipantUI!$E$208:$E$208, $E11, ParticipantUI!$H$208:$H$208, F$11) &gt; 0, 1, 0),IF(COUNTIFS(ParticipantUI!$E$209:$E$211, $E11, ParticipantUI!$H$209:$H$211, F$11) &gt; 0, 1, 0),IF(COUNTIFS(ParticipantUI!$E$230:$E$233, $E11, ParticipantUI!$H$230:$H$233, F$11) &gt; 0, 1, 0),IF(COUNTIFS(ParticipantUI!$E$234:$E$239, $E11, ParticipantUI!$H$234:$H$239, F$11) &gt; 0, 1, 0),IF(COUNTIFS(ParticipantUI!$E$240:$E$243, $E11, ParticipantUI!$H$240:$H$243, F$11) &gt; 0, 1, 0),IF(COUNTIFS(ParticipantUI!$E$244:$E$247, $E11, ParticipantUI!$H$244:$H$247, F$11) &gt; 0, 1, 0),IF(COUNTIFS(ParticipantUI!$E$248:$E$254, $E11, ParticipantUI!$H$248:$H$254, F$11) &gt; 0, 1, 0),IF(COUNTIFS(ParticipantUI!$E$255:$E$258, $E11, ParticipantUI!$H$255:$H$258, F$11) &gt; 0, 1, 0),IF(COUNTIFS(ParticipantUI!$E$270:$E$271, $E11, ParticipantUI!$H$270:$H$271, F$11) &gt; 0, 1, 0),IF(COUNTIFS(ParticipantUI!$E$272:$E$273, $E11, ParticipantUI!$H$272:$H$273, F$11) &gt; 0, 1, 0),IF(COUNTIFS(ParticipantUI!$E$274:$E$276, $E11, ParticipantUI!$H$274:$H$276, F$11) &gt; 0, 1, 0),IF(COUNTIFS(ParticipantUI!$E$277:$E$281, $E11, ParticipantUI!$H$277:$H$281, F$11) &gt; 0, 1, 0),IF(COUNTIFS(ParticipantUI!$E$282:$E$286, $E11, ParticipantUI!$H$282:$H$286, F$11) &gt; 0, 1, 0),IF(COUNTIFS(ParticipantUI!$E$287:$E$289, $E11, ParticipantUI!$H$287:$H$289, F$11) &gt; 0, 1, 0))</f>
        <v>3</v>
      </c>
      <c r="C11" s="29">
        <f>SUM(IF(COUNTIFS(ParticipantUI!$E$2:$E$5, $E11, ParticipantUI!$H$2:$H$5, G$11) &gt; 0, 1, 0),IF(COUNTIFS(ParticipantUI!$E$6:$E$11, $E11, ParticipantUI!$H$6:$H$11, G$11) &gt; 0, 1, 0),IF(COUNTIFS(ParticipantUI!$E$12:$E$16, $E11, ParticipantUI!$H$12:$H$16, G$11) &gt; 0, 1, 0),IF(COUNTIFS(ParticipantUI!$E$17:$E$17, $E11, ParticipantUI!$H$17:$H$17, G$11) &gt; 0, 1, 0),IF(COUNTIFS(ParticipantUI!$E$18:$E$20, $E11, ParticipantUI!$H$18:$H$20, G$11) &gt; 0, 1, 0),IF(COUNTIFS(ParticipantUI!$E$21:$E$24, $E11, ParticipantUI!$H$21:$H$24, G$11) &gt; 0, 1, 0),IF(COUNTIFS(ParticipantUI!$E$47:$E$52, $E11, ParticipantUI!$H$47:$H$52, G$11) &gt; 0, 1, 0),IF(COUNTIFS(ParticipantUI!$E$53:$E$56, $E11, ParticipantUI!$H$53:$H$56, G$11) &gt; 0, 1, 0),IF(COUNTIFS(ParticipantUI!$E$57:$E$61, $E11, ParticipantUI!$H$57:$H$61, G$11) &gt; 0, 1, 0),IF(COUNTIFS(ParticipantUI!$E$62:$E$63, $E11, ParticipantUI!$H$62:$H$63, G$11) &gt; 0, 1, 0),IF(COUNTIFS(ParticipantUI!$E$64:$E$67, $E11, ParticipantUI!$H$64:$H$67, G$11) &gt; 0, 1, 0),IF(COUNTIFS(ParticipantUI!$E$68:$E$71, $E11, ParticipantUI!$H$68:$H$71, G$11) &gt; 0, 1, 0),IF(COUNTIFS(ParticipantUI!$E$97:$E$100, $E11, ParticipantUI!$H$97:$H$100, G$11) &gt; 0, 1, 0),IF(COUNTIFS(ParticipantUI!$E$101:$E$104, $E11, ParticipantUI!$H$101:$H$104, G$11) &gt; 0, 1, 0),IF(COUNTIFS(ParticipantUI!$E$105:$E$107, $E11, ParticipantUI!$H$105:$H$107, G$11) &gt; 0, 1, 0),IF(COUNTIFS(ParticipantUI!$E$108:$E$110, $E11, ParticipantUI!$H$108:$H$110, G$11) &gt; 0, 1, 0),IF(COUNTIFS(ParticipantUI!$E$111:$E$114, $E11, ParticipantUI!$H$111:$H$114, G$11) &gt; 0, 1, 0),IF(COUNTIFS(ParticipantUI!$E$115:$E$117, $E11, ParticipantUI!$H$115:$H$117, G$11) &gt; 0, 1, 0),IF(COUNTIFS(ParticipantUI!$E$141:$E$146, $E11, ParticipantUI!$H$141:$H$146, G$11) &gt; 0, 1, 0),IF(COUNTIFS(ParticipantUI!$E$147:$E$148, $E11, ParticipantUI!$H$147:$H$148, G$11) &gt; 0, 1, 0),IF(COUNTIFS(ParticipantUI!$E$149:$E$150, $E11, ParticipantUI!$H$149:$H$150, G$11) &gt; 0, 1, 0),IF(COUNTIFS(ParticipantUI!$E$151:$E$152, $E11, ParticipantUI!$H$151:$H$152, G$11) &gt; 0, 1, 0),IF(COUNTIFS(ParticipantUI!$E$153:$E$154, $E11, ParticipantUI!$H$153:$H$154, G$11) &gt; 0, 1, 0),IF(COUNTIFS(ParticipantUI!$E$155:$E$157, $E11, ParticipantUI!$H$155:$H$157, G$11) &gt; 0, 1, 0),IF(COUNTIFS(ParticipantUI!$E$179:$E$183, $E11, ParticipantUI!$H$179:$H$183, G$11) &gt; 0, 1, 0),IF(COUNTIFS(ParticipantUI!$E$184:$E$186, $E11, ParticipantUI!$H$184:$H$186, G$11) &gt; 0, 1, 0),IF(COUNTIFS(ParticipantUI!$E$187:$E$189, $E11, ParticipantUI!$H$187:$H$189, G$11) &gt; 0, 1, 0),IF(COUNTIFS(ParticipantUI!$E$190:$E$190, $E11, ParticipantUI!$H$190:$H$190, G$11) &gt; 0, 1, 0),IF(COUNTIFS(ParticipantUI!$E$191:$E$192, $E11, ParticipantUI!$H$191:$H$192, G$11) &gt; 0, 1, 0),IF(COUNTIFS(ParticipantUI!$E$193:$E$194, $E11, ParticipantUI!$H$193:$H$194, G$11) &gt; 0, 1, 0),IF(COUNTIFS(ParticipantUI!$E$212:$E$215, $E11, ParticipantUI!$H$212:$H$215, G$11) &gt; 0, 1, 0),IF(COUNTIFS(ParticipantUI!$E$216:$E$218, $E11, ParticipantUI!$H$216:$H$218, G$11) &gt; 0, 1, 0),IF(COUNTIFS(ParticipantUI!$E$219:$E$220, $E11, ParticipantUI!$H$219:$H$220, G$11) &gt; 0, 1, 0),IF(COUNTIFS(ParticipantUI!$E$221:$E$222, $E11, ParticipantUI!$H$221:$H$222, G$11) &gt; 0, 1, 0),IF(COUNTIFS(ParticipantUI!$E$223:$E$227, $E11, ParticipantUI!$H$223:$H$227, G$11) &gt; 0, 1, 0),IF(COUNTIFS(ParticipantUI!$E$228:$E$229, $E11, ParticipantUI!$H$228:$H$229, G$11) &gt; 0, 1, 0),IF(COUNTIFS(ParticipantUI!$E$259:$E$261, $E11, ParticipantUI!$H$259:$H$261, G$11) &gt; 0, 1, 0),IF(COUNTIFS(ParticipantUI!$E$262:$E$263, $E11, ParticipantUI!$H$262:$H$263, G$11) &gt; 0, 1, 0),IF(COUNTIFS(ParticipantUI!$E$264:$E$265, $E11, ParticipantUI!$H$264:$H$265, G$11) &gt; 0, 1, 0),IF(COUNTIFS(ParticipantUI!$E$266:$E$267, $E11, ParticipantUI!$H$266:$H$267, G$11) &gt; 0, 1, 0),IF(COUNTIFS(ParticipantUI!$E$268:$E$268, $E11, ParticipantUI!$H$268:$H$268, G$11) &gt; 0, 1, 0),IF(COUNTIFS(ParticipantUI!$E$269:$E$269, $E11, ParticipantUI!$H$269:$H$269, G$11) &gt; 0, 1, 0),IF(COUNTIFS(ParticipantUI!$E$25:$E$29, $E11, ParticipantUI!$H$25:$H$29, G$11) &gt; 0, 1, 0),IF(COUNTIFS(ParticipantUI!$E$30:$E$33, $E11, ParticipantUI!$H$30:$H$33, G$11) &gt; 0, 1, 0),IF(COUNTIFS(ParticipantUI!$E$34:$E$37, $E11, ParticipantUI!$H$34:$H$37, G$11) &gt; 0, 1, 0),IF(COUNTIFS(ParticipantUI!$E$38:$E$40, $E11, ParticipantUI!$H$38:$H$40, G$11) &gt; 0, 1, 0),IF(COUNTIFS(ParticipantUI!$E$41:$E$43, $E11, ParticipantUI!$H$41:$H$43, G$11) &gt; 0, 1, 0),IF(COUNTIFS(ParticipantUI!$E$44:$E$46, $E11, ParticipantUI!$H$44:$H$46, G$11) &gt; 0, 1, 0),IF(COUNTIFS(ParticipantUI!$E$72:$E$75, $E11, ParticipantUI!$H$72:$H$75, G$11) &gt; 0, 1, 0),IF(COUNTIFS(ParticipantUI!$E$76:$E$80, $E11, ParticipantUI!$H$76:$H$80, G$11) &gt; 0, 1, 0),IF(COUNTIFS(ParticipantUI!$E$81:$E$86, $E11, ParticipantUI!$H$81:$H$86, G$11) &gt; 0, 1, 0),IF(COUNTIFS(ParticipantUI!$E$87:$E$91, $E11, ParticipantUI!$H$87:$H$91, G$11) &gt; 0, 1, 0),IF(COUNTIFS(ParticipantUI!$E$92:$E$93, $E11, ParticipantUI!$H$92:$H$93, G$11) &gt; 0, 1, 0),IF(COUNTIFS(ParticipantUI!$E$94:$E$96, $E11, ParticipantUI!$H$94:$H$96, G$11) &gt; 0, 1, 0),IF(COUNTIFS(ParticipantUI!$E$118:$E$120, $E11, ParticipantUI!$H$118:$H$120, G$11) &gt; 0, 1, 0),IF(COUNTIFS(ParticipantUI!$E$121:$E$125, $E11, ParticipantUI!$H$121:$H$125, G$11) &gt; 0, 1, 0),IF(COUNTIFS(ParticipantUI!$E$126:$E$130, $E11, ParticipantUI!$H$126:$H$130, G$11) &gt; 0, 1, 0),IF(COUNTIFS(ParticipantUI!$E$131:$E$133, $E11, ParticipantUI!$H$131:$H$133, G$11) &gt; 0, 1, 0),IF(COUNTIFS(ParticipantUI!$E$134:$E$136, $E11, ParticipantUI!$H$134:$H$136, G$11) &gt; 0, 1, 0),IF(COUNTIFS(ParticipantUI!$E$137:$E$140, $E11, ParticipantUI!$H$137:$H$140, G$11) &gt; 0, 1, 0),IF(COUNTIFS(ParticipantUI!$E$158:$E$161, $E11, ParticipantUI!$H$158:$H$161, G$11) &gt; 0, 1, 0),IF(COUNTIFS(ParticipantUI!$E$162:$E$166, $E11, ParticipantUI!$H$162:$H$166, G$11) &gt; 0, 1, 0),IF(COUNTIFS(ParticipantUI!$E$167:$E$169, $E11, ParticipantUI!$H$167:$H$169, G$11) &gt; 0, 1, 0),IF(COUNTIFS(ParticipantUI!$E$170:$E$172, $E11, ParticipantUI!$H$170:$H$172, G$11) &gt; 0, 1, 0),IF(COUNTIFS(ParticipantUI!$E$173:$E$175, $E11, ParticipantUI!$H$173:$H$175, G$11) &gt; 0, 1, 0),IF(COUNTIFS(ParticipantUI!$E$176:$E$178, $E11, ParticipantUI!$H$176:$H$178, G$11) &gt; 0, 1, 0),IF(COUNTIFS(ParticipantUI!$E$195:$E$197, $E11, ParticipantUI!$H$195:$H$197, G$11) &gt; 0, 1, 0),IF(COUNTIFS(ParticipantUI!$E$198:$E$200, $E11, ParticipantUI!$H$198:$H$200, G$11) &gt; 0, 1, 0),IF(COUNTIFS(ParticipantUI!$E$201:$E$204, $E11, ParticipantUI!$H$201:$H$204, G$11) &gt; 0, 1, 0),IF(COUNTIFS(ParticipantUI!$E$205:$E$207, $E11, ParticipantUI!$H$205:$H$207, G$11) &gt; 0, 1, 0),IF(COUNTIFS(ParticipantUI!$E$208:$E$208, $E11, ParticipantUI!$H$208:$H$208, G$11) &gt; 0, 1, 0),IF(COUNTIFS(ParticipantUI!$E$209:$E$211, $E11, ParticipantUI!$H$209:$H$211, G$11) &gt; 0, 1, 0),IF(COUNTIFS(ParticipantUI!$E$230:$E$233, $E11, ParticipantUI!$H$230:$H$233, G$11) &gt; 0, 1, 0),IF(COUNTIFS(ParticipantUI!$E$234:$E$239, $E11, ParticipantUI!$H$234:$H$239, G$11) &gt; 0, 1, 0),IF(COUNTIFS(ParticipantUI!$E$240:$E$243, $E11, ParticipantUI!$H$240:$H$243, G$11) &gt; 0, 1, 0),IF(COUNTIFS(ParticipantUI!$E$244:$E$247, $E11, ParticipantUI!$H$244:$H$247, G$11) &gt; 0, 1, 0),IF(COUNTIFS(ParticipantUI!$E$248:$E$254, $E11, ParticipantUI!$H$248:$H$254, G$11) &gt; 0, 1, 0),IF(COUNTIFS(ParticipantUI!$E$255:$E$258, $E11, ParticipantUI!$H$255:$H$258, G$11) &gt; 0, 1, 0),IF(COUNTIFS(ParticipantUI!$E$270:$E$271, $E11, ParticipantUI!$H$270:$H$271, G$11) &gt; 0, 1, 0),IF(COUNTIFS(ParticipantUI!$E$272:$E$273, $E11, ParticipantUI!$H$272:$H$273, G$11) &gt; 0, 1, 0),IF(COUNTIFS(ParticipantUI!$E$274:$E$276, $E11, ParticipantUI!$H$274:$H$276, G$11) &gt; 0, 1, 0),IF(COUNTIFS(ParticipantUI!$E$277:$E$281, $E11, ParticipantUI!$H$277:$H$281, G$11) &gt; 0, 1, 0),IF(COUNTIFS(ParticipantUI!$E$282:$E$286, $E11, ParticipantUI!$H$282:$H$286, G$11) &gt; 0, 1, 0),IF(COUNTIFS(ParticipantUI!$E$287:$E$289, $E11, ParticipantUI!$H$287:$H$289, G$11) &gt; 0, 1, 0))</f>
        <v>7</v>
      </c>
      <c r="D11" s="29">
        <f>SUM(IF(COUNTIFS(ParticipantUI!$E$2:$E$5, $E11, ParticipantUI!$H$2:$H$5, H$11) &gt; 0, 1, 0),IF(COUNTIFS(ParticipantUI!$E$6:$E$11, $E11, ParticipantUI!$H$6:$H$11, H$11) &gt; 0, 1, 0),IF(COUNTIFS(ParticipantUI!$E$12:$E$16, $E11, ParticipantUI!$H$12:$H$16, H$11) &gt; 0, 1, 0),IF(COUNTIFS(ParticipantUI!$E$17:$E$17, $E11, ParticipantUI!$H$17:$H$17, H$11) &gt; 0, 1, 0),IF(COUNTIFS(ParticipantUI!$E$18:$E$20, $E11, ParticipantUI!$H$18:$H$20, H$11) &gt; 0, 1, 0),IF(COUNTIFS(ParticipantUI!$E$21:$E$24, $E11, ParticipantUI!$H$21:$H$24, H$11) &gt; 0, 1, 0),IF(COUNTIFS(ParticipantUI!$E$47:$E$52, $E11, ParticipantUI!$H$47:$H$52, H$11) &gt; 0, 1, 0),IF(COUNTIFS(ParticipantUI!$E$53:$E$56, $E11, ParticipantUI!$H$53:$H$56, H$11) &gt; 0, 1, 0),IF(COUNTIFS(ParticipantUI!$E$57:$E$61, $E11, ParticipantUI!$H$57:$H$61, H$11) &gt; 0, 1, 0),IF(COUNTIFS(ParticipantUI!$E$62:$E$63, $E11, ParticipantUI!$H$62:$H$63, H$11) &gt; 0, 1, 0),IF(COUNTIFS(ParticipantUI!$E$64:$E$67, $E11, ParticipantUI!$H$64:$H$67, H$11) &gt; 0, 1, 0),IF(COUNTIFS(ParticipantUI!$E$68:$E$71, $E11, ParticipantUI!$H$68:$H$71, H$11) &gt; 0, 1, 0),IF(COUNTIFS(ParticipantUI!$E$97:$E$100, $E11, ParticipantUI!$H$97:$H$100, H$11) &gt; 0, 1, 0),IF(COUNTIFS(ParticipantUI!$E$101:$E$104, $E11, ParticipantUI!$H$101:$H$104, H$11) &gt; 0, 1, 0),IF(COUNTIFS(ParticipantUI!$E$105:$E$107, $E11, ParticipantUI!$H$105:$H$107, H$11) &gt; 0, 1, 0),IF(COUNTIFS(ParticipantUI!$E$108:$E$110, $E11, ParticipantUI!$H$108:$H$110, H$11) &gt; 0, 1, 0),IF(COUNTIFS(ParticipantUI!$E$111:$E$114, $E11, ParticipantUI!$H$111:$H$114, H$11) &gt; 0, 1, 0),IF(COUNTIFS(ParticipantUI!$E$115:$E$117, $E11, ParticipantUI!$H$115:$H$117, H$11) &gt; 0, 1, 0),IF(COUNTIFS(ParticipantUI!$E$141:$E$146, $E11, ParticipantUI!$H$141:$H$146, H$11) &gt; 0, 1, 0),IF(COUNTIFS(ParticipantUI!$E$147:$E$148, $E11, ParticipantUI!$H$147:$H$148, H$11) &gt; 0, 1, 0),IF(COUNTIFS(ParticipantUI!$E$149:$E$150, $E11, ParticipantUI!$H$149:$H$150, H$11) &gt; 0, 1, 0),IF(COUNTIFS(ParticipantUI!$E$151:$E$152, $E11, ParticipantUI!$H$151:$H$152, H$11) &gt; 0, 1, 0),IF(COUNTIFS(ParticipantUI!$E$153:$E$154, $E11, ParticipantUI!$H$153:$H$154, H$11) &gt; 0, 1, 0),IF(COUNTIFS(ParticipantUI!$E$155:$E$157, $E11, ParticipantUI!$H$155:$H$157, H$11) &gt; 0, 1, 0),IF(COUNTIFS(ParticipantUI!$E$179:$E$183, $E11, ParticipantUI!$H$179:$H$183, H$11) &gt; 0, 1, 0),IF(COUNTIFS(ParticipantUI!$E$184:$E$186, $E11, ParticipantUI!$H$184:$H$186, H$11) &gt; 0, 1, 0),IF(COUNTIFS(ParticipantUI!$E$187:$E$189, $E11, ParticipantUI!$H$187:$H$189, H$11) &gt; 0, 1, 0),IF(COUNTIFS(ParticipantUI!$E$190:$E$190, $E11, ParticipantUI!$H$190:$H$190, H$11) &gt; 0, 1, 0),IF(COUNTIFS(ParticipantUI!$E$191:$E$192, $E11, ParticipantUI!$H$191:$H$192, H$11) &gt; 0, 1, 0),IF(COUNTIFS(ParticipantUI!$E$193:$E$194, $E11, ParticipantUI!$H$193:$H$194, H$11) &gt; 0, 1, 0),IF(COUNTIFS(ParticipantUI!$E$212:$E$215, $E11, ParticipantUI!$H$212:$H$215, H$11) &gt; 0, 1, 0),IF(COUNTIFS(ParticipantUI!$E$216:$E$218, $E11, ParticipantUI!$H$216:$H$218, H$11) &gt; 0, 1, 0),IF(COUNTIFS(ParticipantUI!$E$219:$E$220, $E11, ParticipantUI!$H$219:$H$220, H$11) &gt; 0, 1, 0),IF(COUNTIFS(ParticipantUI!$E$221:$E$222, $E11, ParticipantUI!$H$221:$H$222, H$11) &gt; 0, 1, 0),IF(COUNTIFS(ParticipantUI!$E$223:$E$227, $E11, ParticipantUI!$H$223:$H$227, H$11) &gt; 0, 1, 0),IF(COUNTIFS(ParticipantUI!$E$228:$E$229, $E11, ParticipantUI!$H$228:$H$229, H$11) &gt; 0, 1, 0),IF(COUNTIFS(ParticipantUI!$E$259:$E$261, $E11, ParticipantUI!$H$259:$H$261, H$11) &gt; 0, 1, 0),IF(COUNTIFS(ParticipantUI!$E$262:$E$263, $E11, ParticipantUI!$H$262:$H$263, H$11) &gt; 0, 1, 0),IF(COUNTIFS(ParticipantUI!$E$264:$E$265, $E11, ParticipantUI!$H$264:$H$265, H$11) &gt; 0, 1, 0),IF(COUNTIFS(ParticipantUI!$E$266:$E$267, $E11, ParticipantUI!$H$266:$H$267, H$11) &gt; 0, 1, 0),IF(COUNTIFS(ParticipantUI!$E$268:$E$268, $E11, ParticipantUI!$H$268:$H$268, H$11) &gt; 0, 1, 0),IF(COUNTIFS(ParticipantUI!$E$269:$E$269, $E11, ParticipantUI!$H$269:$H$269, H$11) &gt; 0, 1, 0),IF(COUNTIFS(ParticipantUI!$E$25:$E$29, $E11, ParticipantUI!$H$25:$H$29, H$11) &gt; 0, 1, 0),IF(COUNTIFS(ParticipantUI!$E$30:$E$33, $E11, ParticipantUI!$H$30:$H$33, H$11) &gt; 0, 1, 0),IF(COUNTIFS(ParticipantUI!$E$34:$E$37, $E11, ParticipantUI!$H$34:$H$37, H$11) &gt; 0, 1, 0),IF(COUNTIFS(ParticipantUI!$E$38:$E$40, $E11, ParticipantUI!$H$38:$H$40, H$11) &gt; 0, 1, 0),IF(COUNTIFS(ParticipantUI!$E$41:$E$43, $E11, ParticipantUI!$H$41:$H$43, H$11) &gt; 0, 1, 0),IF(COUNTIFS(ParticipantUI!$E$44:$E$46, $E11, ParticipantUI!$H$44:$H$46, H$11) &gt; 0, 1, 0),IF(COUNTIFS(ParticipantUI!$E$72:$E$75, $E11, ParticipantUI!$H$72:$H$75, H$11) &gt; 0, 1, 0),IF(COUNTIFS(ParticipantUI!$E$76:$E$80, $E11, ParticipantUI!$H$76:$H$80, H$11) &gt; 0, 1, 0),IF(COUNTIFS(ParticipantUI!$E$81:$E$86, $E11, ParticipantUI!$H$81:$H$86, H$11) &gt; 0, 1, 0),IF(COUNTIFS(ParticipantUI!$E$87:$E$91, $E11, ParticipantUI!$H$87:$H$91, H$11) &gt; 0, 1, 0),IF(COUNTIFS(ParticipantUI!$E$92:$E$93, $E11, ParticipantUI!$H$92:$H$93, H$11) &gt; 0, 1, 0),IF(COUNTIFS(ParticipantUI!$E$94:$E$96, $E11, ParticipantUI!$H$94:$H$96, H$11) &gt; 0, 1, 0),IF(COUNTIFS(ParticipantUI!$E$118:$E$120, $E11, ParticipantUI!$H$118:$H$120, H$11) &gt; 0, 1, 0),IF(COUNTIFS(ParticipantUI!$E$121:$E$125, $E11, ParticipantUI!$H$121:$H$125, H$11) &gt; 0, 1, 0),IF(COUNTIFS(ParticipantUI!$E$126:$E$130, $E11, ParticipantUI!$H$126:$H$130, H$11) &gt; 0, 1, 0),IF(COUNTIFS(ParticipantUI!$E$131:$E$133, $E11, ParticipantUI!$H$131:$H$133, H$11) &gt; 0, 1, 0),IF(COUNTIFS(ParticipantUI!$E$134:$E$136, $E11, ParticipantUI!$H$134:$H$136, H$11) &gt; 0, 1, 0),IF(COUNTIFS(ParticipantUI!$E$137:$E$140, $E11, ParticipantUI!$H$137:$H$140, H$11) &gt; 0, 1, 0),IF(COUNTIFS(ParticipantUI!$E$158:$E$161, $E11, ParticipantUI!$H$158:$H$161, H$11) &gt; 0, 1, 0),IF(COUNTIFS(ParticipantUI!$E$162:$E$166, $E11, ParticipantUI!$H$162:$H$166, H$11) &gt; 0, 1, 0),IF(COUNTIFS(ParticipantUI!$E$167:$E$169, $E11, ParticipantUI!$H$167:$H$169, H$11) &gt; 0, 1, 0),IF(COUNTIFS(ParticipantUI!$E$170:$E$172, $E11, ParticipantUI!$H$170:$H$172, H$11) &gt; 0, 1, 0),IF(COUNTIFS(ParticipantUI!$E$173:$E$175, $E11, ParticipantUI!$H$173:$H$175, H$11) &gt; 0, 1, 0),IF(COUNTIFS(ParticipantUI!$E$176:$E$178, $E11, ParticipantUI!$H$176:$H$178, H$11) &gt; 0, 1, 0),IF(COUNTIFS(ParticipantUI!$E$195:$E$197, $E11, ParticipantUI!$H$195:$H$197, H$11) &gt; 0, 1, 0),IF(COUNTIFS(ParticipantUI!$E$198:$E$200, $E11, ParticipantUI!$H$198:$H$200, H$11) &gt; 0, 1, 0),IF(COUNTIFS(ParticipantUI!$E$201:$E$204, $E11, ParticipantUI!$H$201:$H$204, H$11) &gt; 0, 1, 0),IF(COUNTIFS(ParticipantUI!$E$205:$E$207, $E11, ParticipantUI!$H$205:$H$207, H$11) &gt; 0, 1, 0),IF(COUNTIFS(ParticipantUI!$E$208:$E$208, $E11, ParticipantUI!$H$208:$H$208, H$11) &gt; 0, 1, 0),IF(COUNTIFS(ParticipantUI!$E$209:$E$211, $E11, ParticipantUI!$H$209:$H$211, H$11) &gt; 0, 1, 0),IF(COUNTIFS(ParticipantUI!$E$230:$E$233, $E11, ParticipantUI!$H$230:$H$233, H$11) &gt; 0, 1, 0),IF(COUNTIFS(ParticipantUI!$E$234:$E$239, $E11, ParticipantUI!$H$234:$H$239, H$11) &gt; 0, 1, 0),IF(COUNTIFS(ParticipantUI!$E$240:$E$243, $E11, ParticipantUI!$H$240:$H$243, H$11) &gt; 0, 1, 0),IF(COUNTIFS(ParticipantUI!$E$244:$E$247, $E11, ParticipantUI!$H$244:$H$247, H$11) &gt; 0, 1, 0),IF(COUNTIFS(ParticipantUI!$E$248:$E$254, $E11, ParticipantUI!$H$248:$H$254, H$11) &gt; 0, 1, 0),IF(COUNTIFS(ParticipantUI!$E$255:$E$258, $E11, ParticipantUI!$H$255:$H$258, H$11) &gt; 0, 1, 0),IF(COUNTIFS(ParticipantUI!$E$270:$E$271, $E11, ParticipantUI!$H$270:$H$271, H$11) &gt; 0, 1, 0),IF(COUNTIFS(ParticipantUI!$E$272:$E$273, $E11, ParticipantUI!$H$272:$H$273, H$11) &gt; 0, 1, 0),IF(COUNTIFS(ParticipantUI!$E$274:$E$276, $E11, ParticipantUI!$H$274:$H$276, H$11) &gt; 0, 1, 0),IF(COUNTIFS(ParticipantUI!$E$277:$E$281, $E11, ParticipantUI!$H$277:$H$281, H$11) &gt; 0, 1, 0),IF(COUNTIFS(ParticipantUI!$E$282:$E$286, $E11, ParticipantUI!$H$282:$H$286, H$11) &gt; 0, 1, 0),IF(COUNTIFS(ParticipantUI!$E$287:$E$289, $E11, ParticipantUI!$H$287:$H$289, H$11) &gt; 0, 1, 0))</f>
        <v>7</v>
      </c>
      <c r="E11" s="33" t="s">
        <v>924</v>
      </c>
      <c r="F11" s="33" t="s">
        <v>872</v>
      </c>
      <c r="G11" s="33" t="s">
        <v>873</v>
      </c>
      <c r="H11" s="33" t="s">
        <v>875</v>
      </c>
      <c r="J11" s="38">
        <f>B11/$F$1*100</f>
        <v>8.5714285714285712</v>
      </c>
      <c r="K11" s="38">
        <f>C11/$G$1*100</f>
        <v>11.666666666666666</v>
      </c>
      <c r="L11" s="38">
        <f>D11/$H$1*100</f>
        <v>18.421052631578945</v>
      </c>
    </row>
    <row r="12" spans="1:12" ht="16" x14ac:dyDescent="0.15">
      <c r="A12" s="26" t="s">
        <v>776</v>
      </c>
      <c r="B12" s="29">
        <f>SUM(IF(COUNTIFS(ParticipantUI!$E$2:$E$5, $E12, ParticipantUI!$H$2:$H$5, F$11) &gt; 0, 1, 0),IF(COUNTIFS(ParticipantUI!$E$6:$E$11, $E12, ParticipantUI!$H$6:$H$11, F$11) &gt; 0, 1, 0),IF(COUNTIFS(ParticipantUI!$E$12:$E$16, $E12, ParticipantUI!$H$12:$H$16, F$11) &gt; 0, 1, 0),IF(COUNTIFS(ParticipantUI!$E$17:$E$17, $E12, ParticipantUI!$H$17:$H$17, F$11) &gt; 0, 1, 0),IF(COUNTIFS(ParticipantUI!$E$18:$E$20, $E12, ParticipantUI!$H$18:$H$20, F$11) &gt; 0, 1, 0),IF(COUNTIFS(ParticipantUI!$E$21:$E$24, $E12, ParticipantUI!$H$21:$H$24, F$11) &gt; 0, 1, 0),IF(COUNTIFS(ParticipantUI!$E$47:$E$52, $E12, ParticipantUI!$H$47:$H$52, F$11) &gt; 0, 1, 0),IF(COUNTIFS(ParticipantUI!$E$53:$E$56, $E12, ParticipantUI!$H$53:$H$56, F$11) &gt; 0, 1, 0),IF(COUNTIFS(ParticipantUI!$E$57:$E$61, $E12, ParticipantUI!$H$57:$H$61, F$11) &gt; 0, 1, 0),IF(COUNTIFS(ParticipantUI!$E$62:$E$63, $E12, ParticipantUI!$H$62:$H$63, F$11) &gt; 0, 1, 0),IF(COUNTIFS(ParticipantUI!$E$64:$E$67, $E12, ParticipantUI!$H$64:$H$67, F$11) &gt; 0, 1, 0),IF(COUNTIFS(ParticipantUI!$E$68:$E$71, $E12, ParticipantUI!$H$68:$H$71, F$11) &gt; 0, 1, 0),IF(COUNTIFS(ParticipantUI!$E$97:$E$100, $E12, ParticipantUI!$H$97:$H$100, F$11) &gt; 0, 1, 0),IF(COUNTIFS(ParticipantUI!$E$101:$E$104, $E12, ParticipantUI!$H$101:$H$104, F$11) &gt; 0, 1, 0),IF(COUNTIFS(ParticipantUI!$E$105:$E$107, $E12, ParticipantUI!$H$105:$H$107, F$11) &gt; 0, 1, 0),IF(COUNTIFS(ParticipantUI!$E$108:$E$110, $E12, ParticipantUI!$H$108:$H$110, F$11) &gt; 0, 1, 0),IF(COUNTIFS(ParticipantUI!$E$111:$E$114, $E12, ParticipantUI!$H$111:$H$114, F$11) &gt; 0, 1, 0),IF(COUNTIFS(ParticipantUI!$E$115:$E$117, $E12, ParticipantUI!$H$115:$H$117, F$11) &gt; 0, 1, 0),IF(COUNTIFS(ParticipantUI!$E$141:$E$146, $E12, ParticipantUI!$H$141:$H$146, F$11) &gt; 0, 1, 0),IF(COUNTIFS(ParticipantUI!$E$147:$E$148, $E12, ParticipantUI!$H$147:$H$148, F$11) &gt; 0, 1, 0),IF(COUNTIFS(ParticipantUI!$E$149:$E$150, $E12, ParticipantUI!$H$149:$H$150, F$11) &gt; 0, 1, 0),IF(COUNTIFS(ParticipantUI!$E$151:$E$152, $E12, ParticipantUI!$H$151:$H$152, F$11) &gt; 0, 1, 0),IF(COUNTIFS(ParticipantUI!$E$153:$E$154, $E12, ParticipantUI!$H$153:$H$154, F$11) &gt; 0, 1, 0),IF(COUNTIFS(ParticipantUI!$E$155:$E$157, $E12, ParticipantUI!$H$155:$H$157, F$11) &gt; 0, 1, 0),IF(COUNTIFS(ParticipantUI!$E$179:$E$183, $E12, ParticipantUI!$H$179:$H$183, F$11) &gt; 0, 1, 0),IF(COUNTIFS(ParticipantUI!$E$184:$E$186, $E12, ParticipantUI!$H$184:$H$186, F$11) &gt; 0, 1, 0),IF(COUNTIFS(ParticipantUI!$E$187:$E$189, $E12, ParticipantUI!$H$187:$H$189, F$11) &gt; 0, 1, 0),IF(COUNTIFS(ParticipantUI!$E$190:$E$190, $E12, ParticipantUI!$H$190:$H$190, F$11) &gt; 0, 1, 0),IF(COUNTIFS(ParticipantUI!$E$191:$E$192, $E12, ParticipantUI!$H$191:$H$192, F$11) &gt; 0, 1, 0),IF(COUNTIFS(ParticipantUI!$E$193:$E$194, $E12, ParticipantUI!$H$193:$H$194, F$11) &gt; 0, 1, 0),IF(COUNTIFS(ParticipantUI!$E$212:$E$215, $E12, ParticipantUI!$H$212:$H$215, F$11) &gt; 0, 1, 0),IF(COUNTIFS(ParticipantUI!$E$216:$E$218, $E12, ParticipantUI!$H$216:$H$218, F$11) &gt; 0, 1, 0),IF(COUNTIFS(ParticipantUI!$E$219:$E$220, $E12, ParticipantUI!$H$219:$H$220, F$11) &gt; 0, 1, 0),IF(COUNTIFS(ParticipantUI!$E$221:$E$222, $E12, ParticipantUI!$H$221:$H$222, F$11) &gt; 0, 1, 0),IF(COUNTIFS(ParticipantUI!$E$223:$E$227, $E12, ParticipantUI!$H$223:$H$227, F$11) &gt; 0, 1, 0),IF(COUNTIFS(ParticipantUI!$E$228:$E$229, $E12, ParticipantUI!$H$228:$H$229, F$11) &gt; 0, 1, 0),IF(COUNTIFS(ParticipantUI!$E$259:$E$261, $E12, ParticipantUI!$H$259:$H$261, F$11) &gt; 0, 1, 0),IF(COUNTIFS(ParticipantUI!$E$262:$E$263, $E12, ParticipantUI!$H$262:$H$263, F$11) &gt; 0, 1, 0),IF(COUNTIFS(ParticipantUI!$E$264:$E$265, $E12, ParticipantUI!$H$264:$H$265, F$11) &gt; 0, 1, 0),IF(COUNTIFS(ParticipantUI!$E$266:$E$267, $E12, ParticipantUI!$H$266:$H$267, F$11) &gt; 0, 1, 0),IF(COUNTIFS(ParticipantUI!$E$268:$E$268, $E12, ParticipantUI!$H$268:$H$268, F$11) &gt; 0, 1, 0),IF(COUNTIFS(ParticipantUI!$E$269:$E$269, $E12, ParticipantUI!$H$269:$H$269, F$11) &gt; 0, 1, 0),IF(COUNTIFS(ParticipantUI!$E$25:$E$29, $E12, ParticipantUI!$H$25:$H$29, F$11) &gt; 0, 1, 0),IF(COUNTIFS(ParticipantUI!$E$30:$E$33, $E12, ParticipantUI!$H$30:$H$33, F$11) &gt; 0, 1, 0),IF(COUNTIFS(ParticipantUI!$E$34:$E$37, $E12, ParticipantUI!$H$34:$H$37, F$11) &gt; 0, 1, 0),IF(COUNTIFS(ParticipantUI!$E$38:$E$40, $E12, ParticipantUI!$H$38:$H$40, F$11) &gt; 0, 1, 0),IF(COUNTIFS(ParticipantUI!$E$41:$E$43, $E12, ParticipantUI!$H$41:$H$43, F$11) &gt; 0, 1, 0),IF(COUNTIFS(ParticipantUI!$E$44:$E$46, $E12, ParticipantUI!$H$44:$H$46, F$11) &gt; 0, 1, 0),IF(COUNTIFS(ParticipantUI!$E$72:$E$75, $E12, ParticipantUI!$H$72:$H$75, F$11) &gt; 0, 1, 0),IF(COUNTIFS(ParticipantUI!$E$76:$E$80, $E12, ParticipantUI!$H$76:$H$80, F$11) &gt; 0, 1, 0),IF(COUNTIFS(ParticipantUI!$E$81:$E$86, $E12, ParticipantUI!$H$81:$H$86, F$11) &gt; 0, 1, 0),IF(COUNTIFS(ParticipantUI!$E$87:$E$91, $E12, ParticipantUI!$H$87:$H$91, F$11) &gt; 0, 1, 0),IF(COUNTIFS(ParticipantUI!$E$92:$E$93, $E12, ParticipantUI!$H$92:$H$93, F$11) &gt; 0, 1, 0),IF(COUNTIFS(ParticipantUI!$E$94:$E$96, $E12, ParticipantUI!$H$94:$H$96, F$11) &gt; 0, 1, 0),IF(COUNTIFS(ParticipantUI!$E$118:$E$120, $E12, ParticipantUI!$H$118:$H$120, F$11) &gt; 0, 1, 0),IF(COUNTIFS(ParticipantUI!$E$121:$E$125, $E12, ParticipantUI!$H$121:$H$125, F$11) &gt; 0, 1, 0),IF(COUNTIFS(ParticipantUI!$E$126:$E$130, $E12, ParticipantUI!$H$126:$H$130, F$11) &gt; 0, 1, 0),IF(COUNTIFS(ParticipantUI!$E$131:$E$133, $E12, ParticipantUI!$H$131:$H$133, F$11) &gt; 0, 1, 0),IF(COUNTIFS(ParticipantUI!$E$134:$E$136, $E12, ParticipantUI!$H$134:$H$136, F$11) &gt; 0, 1, 0),IF(COUNTIFS(ParticipantUI!$E$137:$E$140, $E12, ParticipantUI!$H$137:$H$140, F$11) &gt; 0, 1, 0),IF(COUNTIFS(ParticipantUI!$E$158:$E$161, $E12, ParticipantUI!$H$158:$H$161, F$11) &gt; 0, 1, 0),IF(COUNTIFS(ParticipantUI!$E$162:$E$166, $E12, ParticipantUI!$H$162:$H$166, F$11) &gt; 0, 1, 0),IF(COUNTIFS(ParticipantUI!$E$167:$E$169, $E12, ParticipantUI!$H$167:$H$169, F$11) &gt; 0, 1, 0),IF(COUNTIFS(ParticipantUI!$E$170:$E$172, $E12, ParticipantUI!$H$170:$H$172, F$11) &gt; 0, 1, 0),IF(COUNTIFS(ParticipantUI!$E$173:$E$175, $E12, ParticipantUI!$H$173:$H$175, F$11) &gt; 0, 1, 0),IF(COUNTIFS(ParticipantUI!$E$176:$E$178, $E12, ParticipantUI!$H$176:$H$178, F$11) &gt; 0, 1, 0),IF(COUNTIFS(ParticipantUI!$E$195:$E$197, $E12, ParticipantUI!$H$195:$H$197, F$11) &gt; 0, 1, 0),IF(COUNTIFS(ParticipantUI!$E$198:$E$200, $E12, ParticipantUI!$H$198:$H$200, F$11) &gt; 0, 1, 0),IF(COUNTIFS(ParticipantUI!$E$201:$E$204, $E12, ParticipantUI!$H$201:$H$204, F$11) &gt; 0, 1, 0),IF(COUNTIFS(ParticipantUI!$E$205:$E$207, $E12, ParticipantUI!$H$205:$H$207, F$11) &gt; 0, 1, 0),IF(COUNTIFS(ParticipantUI!$E$208:$E$208, $E12, ParticipantUI!$H$208:$H$208, F$11) &gt; 0, 1, 0),IF(COUNTIFS(ParticipantUI!$E$209:$E$211, $E12, ParticipantUI!$H$209:$H$211, F$11) &gt; 0, 1, 0),IF(COUNTIFS(ParticipantUI!$E$230:$E$233, $E12, ParticipantUI!$H$230:$H$233, F$11) &gt; 0, 1, 0),IF(COUNTIFS(ParticipantUI!$E$234:$E$239, $E12, ParticipantUI!$H$234:$H$239, F$11) &gt; 0, 1, 0),IF(COUNTIFS(ParticipantUI!$E$240:$E$243, $E12, ParticipantUI!$H$240:$H$243, F$11) &gt; 0, 1, 0),IF(COUNTIFS(ParticipantUI!$E$244:$E$247, $E12, ParticipantUI!$H$244:$H$247, F$11) &gt; 0, 1, 0),IF(COUNTIFS(ParticipantUI!$E$248:$E$254, $E12, ParticipantUI!$H$248:$H$254, F$11) &gt; 0, 1, 0),IF(COUNTIFS(ParticipantUI!$E$255:$E$258, $E12, ParticipantUI!$H$255:$H$258, F$11) &gt; 0, 1, 0),IF(COUNTIFS(ParticipantUI!$E$270:$E$271, $E12, ParticipantUI!$H$270:$H$271, F$11) &gt; 0, 1, 0),IF(COUNTIFS(ParticipantUI!$E$272:$E$273, $E12, ParticipantUI!$H$272:$H$273, F$11) &gt; 0, 1, 0),IF(COUNTIFS(ParticipantUI!$E$274:$E$276, $E12, ParticipantUI!$H$274:$H$276, F$11) &gt; 0, 1, 0),IF(COUNTIFS(ParticipantUI!$E$277:$E$281, $E12, ParticipantUI!$H$277:$H$281, F$11) &gt; 0, 1, 0),IF(COUNTIFS(ParticipantUI!$E$282:$E$286, $E12, ParticipantUI!$H$282:$H$286, F$11) &gt; 0, 1, 0),IF(COUNTIFS(ParticipantUI!$E$287:$E$289, $E12, ParticipantUI!$H$287:$H$289, F$11) &gt; 0, 1, 0))</f>
        <v>24</v>
      </c>
      <c r="C12" s="29">
        <f>SUM(IF(COUNTIFS(ParticipantUI!$E$2:$E$5, $E12, ParticipantUI!$H$2:$H$5, G$11) &gt; 0, 1, 0),IF(COUNTIFS(ParticipantUI!$E$6:$E$11, $E12, ParticipantUI!$H$6:$H$11, G$11) &gt; 0, 1, 0),IF(COUNTIFS(ParticipantUI!$E$12:$E$16, $E12, ParticipantUI!$H$12:$H$16, G$11) &gt; 0, 1, 0),IF(COUNTIFS(ParticipantUI!$E$17:$E$17, $E12, ParticipantUI!$H$17:$H$17, G$11) &gt; 0, 1, 0),IF(COUNTIFS(ParticipantUI!$E$18:$E$20, $E12, ParticipantUI!$H$18:$H$20, G$11) &gt; 0, 1, 0),IF(COUNTIFS(ParticipantUI!$E$21:$E$24, $E12, ParticipantUI!$H$21:$H$24, G$11) &gt; 0, 1, 0),IF(COUNTIFS(ParticipantUI!$E$47:$E$52, $E12, ParticipantUI!$H$47:$H$52, G$11) &gt; 0, 1, 0),IF(COUNTIFS(ParticipantUI!$E$53:$E$56, $E12, ParticipantUI!$H$53:$H$56, G$11) &gt; 0, 1, 0),IF(COUNTIFS(ParticipantUI!$E$57:$E$61, $E12, ParticipantUI!$H$57:$H$61, G$11) &gt; 0, 1, 0),IF(COUNTIFS(ParticipantUI!$E$62:$E$63, $E12, ParticipantUI!$H$62:$H$63, G$11) &gt; 0, 1, 0),IF(COUNTIFS(ParticipantUI!$E$64:$E$67, $E12, ParticipantUI!$H$64:$H$67, G$11) &gt; 0, 1, 0),IF(COUNTIFS(ParticipantUI!$E$68:$E$71, $E12, ParticipantUI!$H$68:$H$71, G$11) &gt; 0, 1, 0),IF(COUNTIFS(ParticipantUI!$E$97:$E$100, $E12, ParticipantUI!$H$97:$H$100, G$11) &gt; 0, 1, 0),IF(COUNTIFS(ParticipantUI!$E$101:$E$104, $E12, ParticipantUI!$H$101:$H$104, G$11) &gt; 0, 1, 0),IF(COUNTIFS(ParticipantUI!$E$105:$E$107, $E12, ParticipantUI!$H$105:$H$107, G$11) &gt; 0, 1, 0),IF(COUNTIFS(ParticipantUI!$E$108:$E$110, $E12, ParticipantUI!$H$108:$H$110, G$11) &gt; 0, 1, 0),IF(COUNTIFS(ParticipantUI!$E$111:$E$114, $E12, ParticipantUI!$H$111:$H$114, G$11) &gt; 0, 1, 0),IF(COUNTIFS(ParticipantUI!$E$115:$E$117, $E12, ParticipantUI!$H$115:$H$117, G$11) &gt; 0, 1, 0),IF(COUNTIFS(ParticipantUI!$E$141:$E$146, $E12, ParticipantUI!$H$141:$H$146, G$11) &gt; 0, 1, 0),IF(COUNTIFS(ParticipantUI!$E$147:$E$148, $E12, ParticipantUI!$H$147:$H$148, G$11) &gt; 0, 1, 0),IF(COUNTIFS(ParticipantUI!$E$149:$E$150, $E12, ParticipantUI!$H$149:$H$150, G$11) &gt; 0, 1, 0),IF(COUNTIFS(ParticipantUI!$E$151:$E$152, $E12, ParticipantUI!$H$151:$H$152, G$11) &gt; 0, 1, 0),IF(COUNTIFS(ParticipantUI!$E$153:$E$154, $E12, ParticipantUI!$H$153:$H$154, G$11) &gt; 0, 1, 0),IF(COUNTIFS(ParticipantUI!$E$155:$E$157, $E12, ParticipantUI!$H$155:$H$157, G$11) &gt; 0, 1, 0),IF(COUNTIFS(ParticipantUI!$E$179:$E$183, $E12, ParticipantUI!$H$179:$H$183, G$11) &gt; 0, 1, 0),IF(COUNTIFS(ParticipantUI!$E$184:$E$186, $E12, ParticipantUI!$H$184:$H$186, G$11) &gt; 0, 1, 0),IF(COUNTIFS(ParticipantUI!$E$187:$E$189, $E12, ParticipantUI!$H$187:$H$189, G$11) &gt; 0, 1, 0),IF(COUNTIFS(ParticipantUI!$E$190:$E$190, $E12, ParticipantUI!$H$190:$H$190, G$11) &gt; 0, 1, 0),IF(COUNTIFS(ParticipantUI!$E$191:$E$192, $E12, ParticipantUI!$H$191:$H$192, G$11) &gt; 0, 1, 0),IF(COUNTIFS(ParticipantUI!$E$193:$E$194, $E12, ParticipantUI!$H$193:$H$194, G$11) &gt; 0, 1, 0),IF(COUNTIFS(ParticipantUI!$E$212:$E$215, $E12, ParticipantUI!$H$212:$H$215, G$11) &gt; 0, 1, 0),IF(COUNTIFS(ParticipantUI!$E$216:$E$218, $E12, ParticipantUI!$H$216:$H$218, G$11) &gt; 0, 1, 0),IF(COUNTIFS(ParticipantUI!$E$219:$E$220, $E12, ParticipantUI!$H$219:$H$220, G$11) &gt; 0, 1, 0),IF(COUNTIFS(ParticipantUI!$E$221:$E$222, $E12, ParticipantUI!$H$221:$H$222, G$11) &gt; 0, 1, 0),IF(COUNTIFS(ParticipantUI!$E$223:$E$227, $E12, ParticipantUI!$H$223:$H$227, G$11) &gt; 0, 1, 0),IF(COUNTIFS(ParticipantUI!$E$228:$E$229, $E12, ParticipantUI!$H$228:$H$229, G$11) &gt; 0, 1, 0),IF(COUNTIFS(ParticipantUI!$E$259:$E$261, $E12, ParticipantUI!$H$259:$H$261, G$11) &gt; 0, 1, 0),IF(COUNTIFS(ParticipantUI!$E$262:$E$263, $E12, ParticipantUI!$H$262:$H$263, G$11) &gt; 0, 1, 0),IF(COUNTIFS(ParticipantUI!$E$264:$E$265, $E12, ParticipantUI!$H$264:$H$265, G$11) &gt; 0, 1, 0),IF(COUNTIFS(ParticipantUI!$E$266:$E$267, $E12, ParticipantUI!$H$266:$H$267, G$11) &gt; 0, 1, 0),IF(COUNTIFS(ParticipantUI!$E$268:$E$268, $E12, ParticipantUI!$H$268:$H$268, G$11) &gt; 0, 1, 0),IF(COUNTIFS(ParticipantUI!$E$269:$E$269, $E12, ParticipantUI!$H$269:$H$269, G$11) &gt; 0, 1, 0),IF(COUNTIFS(ParticipantUI!$E$25:$E$29, $E12, ParticipantUI!$H$25:$H$29, G$11) &gt; 0, 1, 0),IF(COUNTIFS(ParticipantUI!$E$30:$E$33, $E12, ParticipantUI!$H$30:$H$33, G$11) &gt; 0, 1, 0),IF(COUNTIFS(ParticipantUI!$E$34:$E$37, $E12, ParticipantUI!$H$34:$H$37, G$11) &gt; 0, 1, 0),IF(COUNTIFS(ParticipantUI!$E$38:$E$40, $E12, ParticipantUI!$H$38:$H$40, G$11) &gt; 0, 1, 0),IF(COUNTIFS(ParticipantUI!$E$41:$E$43, $E12, ParticipantUI!$H$41:$H$43, G$11) &gt; 0, 1, 0),IF(COUNTIFS(ParticipantUI!$E$44:$E$46, $E12, ParticipantUI!$H$44:$H$46, G$11) &gt; 0, 1, 0),IF(COUNTIFS(ParticipantUI!$E$72:$E$75, $E12, ParticipantUI!$H$72:$H$75, G$11) &gt; 0, 1, 0),IF(COUNTIFS(ParticipantUI!$E$76:$E$80, $E12, ParticipantUI!$H$76:$H$80, G$11) &gt; 0, 1, 0),IF(COUNTIFS(ParticipantUI!$E$81:$E$86, $E12, ParticipantUI!$H$81:$H$86, G$11) &gt; 0, 1, 0),IF(COUNTIFS(ParticipantUI!$E$87:$E$91, $E12, ParticipantUI!$H$87:$H$91, G$11) &gt; 0, 1, 0),IF(COUNTIFS(ParticipantUI!$E$92:$E$93, $E12, ParticipantUI!$H$92:$H$93, G$11) &gt; 0, 1, 0),IF(COUNTIFS(ParticipantUI!$E$94:$E$96, $E12, ParticipantUI!$H$94:$H$96, G$11) &gt; 0, 1, 0),IF(COUNTIFS(ParticipantUI!$E$118:$E$120, $E12, ParticipantUI!$H$118:$H$120, G$11) &gt; 0, 1, 0),IF(COUNTIFS(ParticipantUI!$E$121:$E$125, $E12, ParticipantUI!$H$121:$H$125, G$11) &gt; 0, 1, 0),IF(COUNTIFS(ParticipantUI!$E$126:$E$130, $E12, ParticipantUI!$H$126:$H$130, G$11) &gt; 0, 1, 0),IF(COUNTIFS(ParticipantUI!$E$131:$E$133, $E12, ParticipantUI!$H$131:$H$133, G$11) &gt; 0, 1, 0),IF(COUNTIFS(ParticipantUI!$E$134:$E$136, $E12, ParticipantUI!$H$134:$H$136, G$11) &gt; 0, 1, 0),IF(COUNTIFS(ParticipantUI!$E$137:$E$140, $E12, ParticipantUI!$H$137:$H$140, G$11) &gt; 0, 1, 0),IF(COUNTIFS(ParticipantUI!$E$158:$E$161, $E12, ParticipantUI!$H$158:$H$161, G$11) &gt; 0, 1, 0),IF(COUNTIFS(ParticipantUI!$E$162:$E$166, $E12, ParticipantUI!$H$162:$H$166, G$11) &gt; 0, 1, 0),IF(COUNTIFS(ParticipantUI!$E$167:$E$169, $E12, ParticipantUI!$H$167:$H$169, G$11) &gt; 0, 1, 0),IF(COUNTIFS(ParticipantUI!$E$170:$E$172, $E12, ParticipantUI!$H$170:$H$172, G$11) &gt; 0, 1, 0),IF(COUNTIFS(ParticipantUI!$E$173:$E$175, $E12, ParticipantUI!$H$173:$H$175, G$11) &gt; 0, 1, 0),IF(COUNTIFS(ParticipantUI!$E$176:$E$178, $E12, ParticipantUI!$H$176:$H$178, G$11) &gt; 0, 1, 0),IF(COUNTIFS(ParticipantUI!$E$195:$E$197, $E12, ParticipantUI!$H$195:$H$197, G$11) &gt; 0, 1, 0),IF(COUNTIFS(ParticipantUI!$E$198:$E$200, $E12, ParticipantUI!$H$198:$H$200, G$11) &gt; 0, 1, 0),IF(COUNTIFS(ParticipantUI!$E$201:$E$204, $E12, ParticipantUI!$H$201:$H$204, G$11) &gt; 0, 1, 0),IF(COUNTIFS(ParticipantUI!$E$205:$E$207, $E12, ParticipantUI!$H$205:$H$207, G$11) &gt; 0, 1, 0),IF(COUNTIFS(ParticipantUI!$E$208:$E$208, $E12, ParticipantUI!$H$208:$H$208, G$11) &gt; 0, 1, 0),IF(COUNTIFS(ParticipantUI!$E$209:$E$211, $E12, ParticipantUI!$H$209:$H$211, G$11) &gt; 0, 1, 0),IF(COUNTIFS(ParticipantUI!$E$230:$E$233, $E12, ParticipantUI!$H$230:$H$233, G$11) &gt; 0, 1, 0),IF(COUNTIFS(ParticipantUI!$E$234:$E$239, $E12, ParticipantUI!$H$234:$H$239, G$11) &gt; 0, 1, 0),IF(COUNTIFS(ParticipantUI!$E$240:$E$243, $E12, ParticipantUI!$H$240:$H$243, G$11) &gt; 0, 1, 0),IF(COUNTIFS(ParticipantUI!$E$244:$E$247, $E12, ParticipantUI!$H$244:$H$247, G$11) &gt; 0, 1, 0),IF(COUNTIFS(ParticipantUI!$E$248:$E$254, $E12, ParticipantUI!$H$248:$H$254, G$11) &gt; 0, 1, 0),IF(COUNTIFS(ParticipantUI!$E$255:$E$258, $E12, ParticipantUI!$H$255:$H$258, G$11) &gt; 0, 1, 0),IF(COUNTIFS(ParticipantUI!$E$270:$E$271, $E12, ParticipantUI!$H$270:$H$271, G$11) &gt; 0, 1, 0),IF(COUNTIFS(ParticipantUI!$E$272:$E$273, $E12, ParticipantUI!$H$272:$H$273, G$11) &gt; 0, 1, 0),IF(COUNTIFS(ParticipantUI!$E$274:$E$276, $E12, ParticipantUI!$H$274:$H$276, G$11) &gt; 0, 1, 0),IF(COUNTIFS(ParticipantUI!$E$277:$E$281, $E12, ParticipantUI!$H$277:$H$281, G$11) &gt; 0, 1, 0),IF(COUNTIFS(ParticipantUI!$E$282:$E$286, $E12, ParticipantUI!$H$282:$H$286, G$11) &gt; 0, 1, 0),IF(COUNTIFS(ParticipantUI!$E$287:$E$289, $E12, ParticipantUI!$H$287:$H$289, G$11) &gt; 0, 1, 0))</f>
        <v>26</v>
      </c>
      <c r="D12" s="29">
        <f>SUM(IF(COUNTIFS(ParticipantUI!$E$2:$E$5, $E12, ParticipantUI!$H$2:$H$5, H$11) &gt; 0, 1, 0),IF(COUNTIFS(ParticipantUI!$E$6:$E$11, $E12, ParticipantUI!$H$6:$H$11, H$11) &gt; 0, 1, 0),IF(COUNTIFS(ParticipantUI!$E$12:$E$16, $E12, ParticipantUI!$H$12:$H$16, H$11) &gt; 0, 1, 0),IF(COUNTIFS(ParticipantUI!$E$17:$E$17, $E12, ParticipantUI!$H$17:$H$17, H$11) &gt; 0, 1, 0),IF(COUNTIFS(ParticipantUI!$E$18:$E$20, $E12, ParticipantUI!$H$18:$H$20, H$11) &gt; 0, 1, 0),IF(COUNTIFS(ParticipantUI!$E$21:$E$24, $E12, ParticipantUI!$H$21:$H$24, H$11) &gt; 0, 1, 0),IF(COUNTIFS(ParticipantUI!$E$47:$E$52, $E12, ParticipantUI!$H$47:$H$52, H$11) &gt; 0, 1, 0),IF(COUNTIFS(ParticipantUI!$E$53:$E$56, $E12, ParticipantUI!$H$53:$H$56, H$11) &gt; 0, 1, 0),IF(COUNTIFS(ParticipantUI!$E$57:$E$61, $E12, ParticipantUI!$H$57:$H$61, H$11) &gt; 0, 1, 0),IF(COUNTIFS(ParticipantUI!$E$62:$E$63, $E12, ParticipantUI!$H$62:$H$63, H$11) &gt; 0, 1, 0),IF(COUNTIFS(ParticipantUI!$E$64:$E$67, $E12, ParticipantUI!$H$64:$H$67, H$11) &gt; 0, 1, 0),IF(COUNTIFS(ParticipantUI!$E$68:$E$71, $E12, ParticipantUI!$H$68:$H$71, H$11) &gt; 0, 1, 0),IF(COUNTIFS(ParticipantUI!$E$97:$E$100, $E12, ParticipantUI!$H$97:$H$100, H$11) &gt; 0, 1, 0),IF(COUNTIFS(ParticipantUI!$E$101:$E$104, $E12, ParticipantUI!$H$101:$H$104, H$11) &gt; 0, 1, 0),IF(COUNTIFS(ParticipantUI!$E$105:$E$107, $E12, ParticipantUI!$H$105:$H$107, H$11) &gt; 0, 1, 0),IF(COUNTIFS(ParticipantUI!$E$108:$E$110, $E12, ParticipantUI!$H$108:$H$110, H$11) &gt; 0, 1, 0),IF(COUNTIFS(ParticipantUI!$E$111:$E$114, $E12, ParticipantUI!$H$111:$H$114, H$11) &gt; 0, 1, 0),IF(COUNTIFS(ParticipantUI!$E$115:$E$117, $E12, ParticipantUI!$H$115:$H$117, H$11) &gt; 0, 1, 0),IF(COUNTIFS(ParticipantUI!$E$141:$E$146, $E12, ParticipantUI!$H$141:$H$146, H$11) &gt; 0, 1, 0),IF(COUNTIFS(ParticipantUI!$E$147:$E$148, $E12, ParticipantUI!$H$147:$H$148, H$11) &gt; 0, 1, 0),IF(COUNTIFS(ParticipantUI!$E$149:$E$150, $E12, ParticipantUI!$H$149:$H$150, H$11) &gt; 0, 1, 0),IF(COUNTIFS(ParticipantUI!$E$151:$E$152, $E12, ParticipantUI!$H$151:$H$152, H$11) &gt; 0, 1, 0),IF(COUNTIFS(ParticipantUI!$E$153:$E$154, $E12, ParticipantUI!$H$153:$H$154, H$11) &gt; 0, 1, 0),IF(COUNTIFS(ParticipantUI!$E$155:$E$157, $E12, ParticipantUI!$H$155:$H$157, H$11) &gt; 0, 1, 0),IF(COUNTIFS(ParticipantUI!$E$179:$E$183, $E12, ParticipantUI!$H$179:$H$183, H$11) &gt; 0, 1, 0),IF(COUNTIFS(ParticipantUI!$E$184:$E$186, $E12, ParticipantUI!$H$184:$H$186, H$11) &gt; 0, 1, 0),IF(COUNTIFS(ParticipantUI!$E$187:$E$189, $E12, ParticipantUI!$H$187:$H$189, H$11) &gt; 0, 1, 0),IF(COUNTIFS(ParticipantUI!$E$190:$E$190, $E12, ParticipantUI!$H$190:$H$190, H$11) &gt; 0, 1, 0),IF(COUNTIFS(ParticipantUI!$E$191:$E$192, $E12, ParticipantUI!$H$191:$H$192, H$11) &gt; 0, 1, 0),IF(COUNTIFS(ParticipantUI!$E$193:$E$194, $E12, ParticipantUI!$H$193:$H$194, H$11) &gt; 0, 1, 0),IF(COUNTIFS(ParticipantUI!$E$212:$E$215, $E12, ParticipantUI!$H$212:$H$215, H$11) &gt; 0, 1, 0),IF(COUNTIFS(ParticipantUI!$E$216:$E$218, $E12, ParticipantUI!$H$216:$H$218, H$11) &gt; 0, 1, 0),IF(COUNTIFS(ParticipantUI!$E$219:$E$220, $E12, ParticipantUI!$H$219:$H$220, H$11) &gt; 0, 1, 0),IF(COUNTIFS(ParticipantUI!$E$221:$E$222, $E12, ParticipantUI!$H$221:$H$222, H$11) &gt; 0, 1, 0),IF(COUNTIFS(ParticipantUI!$E$223:$E$227, $E12, ParticipantUI!$H$223:$H$227, H$11) &gt; 0, 1, 0),IF(COUNTIFS(ParticipantUI!$E$228:$E$229, $E12, ParticipantUI!$H$228:$H$229, H$11) &gt; 0, 1, 0),IF(COUNTIFS(ParticipantUI!$E$259:$E$261, $E12, ParticipantUI!$H$259:$H$261, H$11) &gt; 0, 1, 0),IF(COUNTIFS(ParticipantUI!$E$262:$E$263, $E12, ParticipantUI!$H$262:$H$263, H$11) &gt; 0, 1, 0),IF(COUNTIFS(ParticipantUI!$E$264:$E$265, $E12, ParticipantUI!$H$264:$H$265, H$11) &gt; 0, 1, 0),IF(COUNTIFS(ParticipantUI!$E$266:$E$267, $E12, ParticipantUI!$H$266:$H$267, H$11) &gt; 0, 1, 0),IF(COUNTIFS(ParticipantUI!$E$268:$E$268, $E12, ParticipantUI!$H$268:$H$268, H$11) &gt; 0, 1, 0),IF(COUNTIFS(ParticipantUI!$E$269:$E$269, $E12, ParticipantUI!$H$269:$H$269, H$11) &gt; 0, 1, 0),IF(COUNTIFS(ParticipantUI!$E$25:$E$29, $E12, ParticipantUI!$H$25:$H$29, H$11) &gt; 0, 1, 0),IF(COUNTIFS(ParticipantUI!$E$30:$E$33, $E12, ParticipantUI!$H$30:$H$33, H$11) &gt; 0, 1, 0),IF(COUNTIFS(ParticipantUI!$E$34:$E$37, $E12, ParticipantUI!$H$34:$H$37, H$11) &gt; 0, 1, 0),IF(COUNTIFS(ParticipantUI!$E$38:$E$40, $E12, ParticipantUI!$H$38:$H$40, H$11) &gt; 0, 1, 0),IF(COUNTIFS(ParticipantUI!$E$41:$E$43, $E12, ParticipantUI!$H$41:$H$43, H$11) &gt; 0, 1, 0),IF(COUNTIFS(ParticipantUI!$E$44:$E$46, $E12, ParticipantUI!$H$44:$H$46, H$11) &gt; 0, 1, 0),IF(COUNTIFS(ParticipantUI!$E$72:$E$75, $E12, ParticipantUI!$H$72:$H$75, H$11) &gt; 0, 1, 0),IF(COUNTIFS(ParticipantUI!$E$76:$E$80, $E12, ParticipantUI!$H$76:$H$80, H$11) &gt; 0, 1, 0),IF(COUNTIFS(ParticipantUI!$E$81:$E$86, $E12, ParticipantUI!$H$81:$H$86, H$11) &gt; 0, 1, 0),IF(COUNTIFS(ParticipantUI!$E$87:$E$91, $E12, ParticipantUI!$H$87:$H$91, H$11) &gt; 0, 1, 0),IF(COUNTIFS(ParticipantUI!$E$92:$E$93, $E12, ParticipantUI!$H$92:$H$93, H$11) &gt; 0, 1, 0),IF(COUNTIFS(ParticipantUI!$E$94:$E$96, $E12, ParticipantUI!$H$94:$H$96, H$11) &gt; 0, 1, 0),IF(COUNTIFS(ParticipantUI!$E$118:$E$120, $E12, ParticipantUI!$H$118:$H$120, H$11) &gt; 0, 1, 0),IF(COUNTIFS(ParticipantUI!$E$121:$E$125, $E12, ParticipantUI!$H$121:$H$125, H$11) &gt; 0, 1, 0),IF(COUNTIFS(ParticipantUI!$E$126:$E$130, $E12, ParticipantUI!$H$126:$H$130, H$11) &gt; 0, 1, 0),IF(COUNTIFS(ParticipantUI!$E$131:$E$133, $E12, ParticipantUI!$H$131:$H$133, H$11) &gt; 0, 1, 0),IF(COUNTIFS(ParticipantUI!$E$134:$E$136, $E12, ParticipantUI!$H$134:$H$136, H$11) &gt; 0, 1, 0),IF(COUNTIFS(ParticipantUI!$E$137:$E$140, $E12, ParticipantUI!$H$137:$H$140, H$11) &gt; 0, 1, 0),IF(COUNTIFS(ParticipantUI!$E$158:$E$161, $E12, ParticipantUI!$H$158:$H$161, H$11) &gt; 0, 1, 0),IF(COUNTIFS(ParticipantUI!$E$162:$E$166, $E12, ParticipantUI!$H$162:$H$166, H$11) &gt; 0, 1, 0),IF(COUNTIFS(ParticipantUI!$E$167:$E$169, $E12, ParticipantUI!$H$167:$H$169, H$11) &gt; 0, 1, 0),IF(COUNTIFS(ParticipantUI!$E$170:$E$172, $E12, ParticipantUI!$H$170:$H$172, H$11) &gt; 0, 1, 0),IF(COUNTIFS(ParticipantUI!$E$173:$E$175, $E12, ParticipantUI!$H$173:$H$175, H$11) &gt; 0, 1, 0),IF(COUNTIFS(ParticipantUI!$E$176:$E$178, $E12, ParticipantUI!$H$176:$H$178, H$11) &gt; 0, 1, 0),IF(COUNTIFS(ParticipantUI!$E$195:$E$197, $E12, ParticipantUI!$H$195:$H$197, H$11) &gt; 0, 1, 0),IF(COUNTIFS(ParticipantUI!$E$198:$E$200, $E12, ParticipantUI!$H$198:$H$200, H$11) &gt; 0, 1, 0),IF(COUNTIFS(ParticipantUI!$E$201:$E$204, $E12, ParticipantUI!$H$201:$H$204, H$11) &gt; 0, 1, 0),IF(COUNTIFS(ParticipantUI!$E$205:$E$207, $E12, ParticipantUI!$H$205:$H$207, H$11) &gt; 0, 1, 0),IF(COUNTIFS(ParticipantUI!$E$208:$E$208, $E12, ParticipantUI!$H$208:$H$208, H$11) &gt; 0, 1, 0),IF(COUNTIFS(ParticipantUI!$E$209:$E$211, $E12, ParticipantUI!$H$209:$H$211, H$11) &gt; 0, 1, 0),IF(COUNTIFS(ParticipantUI!$E$230:$E$233, $E12, ParticipantUI!$H$230:$H$233, H$11) &gt; 0, 1, 0),IF(COUNTIFS(ParticipantUI!$E$234:$E$239, $E12, ParticipantUI!$H$234:$H$239, H$11) &gt; 0, 1, 0),IF(COUNTIFS(ParticipantUI!$E$240:$E$243, $E12, ParticipantUI!$H$240:$H$243, H$11) &gt; 0, 1, 0),IF(COUNTIFS(ParticipantUI!$E$244:$E$247, $E12, ParticipantUI!$H$244:$H$247, H$11) &gt; 0, 1, 0),IF(COUNTIFS(ParticipantUI!$E$248:$E$254, $E12, ParticipantUI!$H$248:$H$254, H$11) &gt; 0, 1, 0),IF(COUNTIFS(ParticipantUI!$E$255:$E$258, $E12, ParticipantUI!$H$255:$H$258, H$11) &gt; 0, 1, 0),IF(COUNTIFS(ParticipantUI!$E$270:$E$271, $E12, ParticipantUI!$H$270:$H$271, H$11) &gt; 0, 1, 0),IF(COUNTIFS(ParticipantUI!$E$272:$E$273, $E12, ParticipantUI!$H$272:$H$273, H$11) &gt; 0, 1, 0),IF(COUNTIFS(ParticipantUI!$E$274:$E$276, $E12, ParticipantUI!$H$274:$H$276, H$11) &gt; 0, 1, 0),IF(COUNTIFS(ParticipantUI!$E$277:$E$281, $E12, ParticipantUI!$H$277:$H$281, H$11) &gt; 0, 1, 0),IF(COUNTIFS(ParticipantUI!$E$282:$E$286, $E12, ParticipantUI!$H$282:$H$286, H$11) &gt; 0, 1, 0),IF(COUNTIFS(ParticipantUI!$E$287:$E$289, $E12, ParticipantUI!$H$287:$H$289, H$11) &gt; 0, 1, 0))</f>
        <v>17</v>
      </c>
      <c r="E12" s="33" t="s">
        <v>925</v>
      </c>
      <c r="J12" s="38">
        <f t="shared" ref="J12:J15" si="3">B12/$F$1*100</f>
        <v>68.571428571428569</v>
      </c>
      <c r="K12" s="38">
        <f t="shared" ref="K12:K15" si="4">C12/$G$1*100</f>
        <v>43.333333333333336</v>
      </c>
      <c r="L12" s="38">
        <f t="shared" ref="L12:L15" si="5">D12/$H$1*100</f>
        <v>44.736842105263158</v>
      </c>
    </row>
    <row r="13" spans="1:12" ht="16" x14ac:dyDescent="0.15">
      <c r="A13" s="26" t="s">
        <v>777</v>
      </c>
      <c r="B13" s="29">
        <f>SUM(IF(COUNTIFS(ParticipantUI!$E$2:$E$5, $E13, ParticipantUI!$H$2:$H$5, F$11) &gt; 0, 1, 0),IF(COUNTIFS(ParticipantUI!$E$6:$E$11, $E13, ParticipantUI!$H$6:$H$11, F$11) &gt; 0, 1, 0),IF(COUNTIFS(ParticipantUI!$E$12:$E$16, $E13, ParticipantUI!$H$12:$H$16, F$11) &gt; 0, 1, 0),IF(COUNTIFS(ParticipantUI!$E$17:$E$17, $E13, ParticipantUI!$H$17:$H$17, F$11) &gt; 0, 1, 0),IF(COUNTIFS(ParticipantUI!$E$18:$E$20, $E13, ParticipantUI!$H$18:$H$20, F$11) &gt; 0, 1, 0),IF(COUNTIFS(ParticipantUI!$E$21:$E$24, $E13, ParticipantUI!$H$21:$H$24, F$11) &gt; 0, 1, 0),IF(COUNTIFS(ParticipantUI!$E$47:$E$52, $E13, ParticipantUI!$H$47:$H$52, F$11) &gt; 0, 1, 0),IF(COUNTIFS(ParticipantUI!$E$53:$E$56, $E13, ParticipantUI!$H$53:$H$56, F$11) &gt; 0, 1, 0),IF(COUNTIFS(ParticipantUI!$E$57:$E$61, $E13, ParticipantUI!$H$57:$H$61, F$11) &gt; 0, 1, 0),IF(COUNTIFS(ParticipantUI!$E$62:$E$63, $E13, ParticipantUI!$H$62:$H$63, F$11) &gt; 0, 1, 0),IF(COUNTIFS(ParticipantUI!$E$64:$E$67, $E13, ParticipantUI!$H$64:$H$67, F$11) &gt; 0, 1, 0),IF(COUNTIFS(ParticipantUI!$E$68:$E$71, $E13, ParticipantUI!$H$68:$H$71, F$11) &gt; 0, 1, 0),IF(COUNTIFS(ParticipantUI!$E$97:$E$100, $E13, ParticipantUI!$H$97:$H$100, F$11) &gt; 0, 1, 0),IF(COUNTIFS(ParticipantUI!$E$101:$E$104, $E13, ParticipantUI!$H$101:$H$104, F$11) &gt; 0, 1, 0),IF(COUNTIFS(ParticipantUI!$E$105:$E$107, $E13, ParticipantUI!$H$105:$H$107, F$11) &gt; 0, 1, 0),IF(COUNTIFS(ParticipantUI!$E$108:$E$110, $E13, ParticipantUI!$H$108:$H$110, F$11) &gt; 0, 1, 0),IF(COUNTIFS(ParticipantUI!$E$111:$E$114, $E13, ParticipantUI!$H$111:$H$114, F$11) &gt; 0, 1, 0),IF(COUNTIFS(ParticipantUI!$E$115:$E$117, $E13, ParticipantUI!$H$115:$H$117, F$11) &gt; 0, 1, 0),IF(COUNTIFS(ParticipantUI!$E$141:$E$146, $E13, ParticipantUI!$H$141:$H$146, F$11) &gt; 0, 1, 0),IF(COUNTIFS(ParticipantUI!$E$147:$E$148, $E13, ParticipantUI!$H$147:$H$148, F$11) &gt; 0, 1, 0),IF(COUNTIFS(ParticipantUI!$E$149:$E$150, $E13, ParticipantUI!$H$149:$H$150, F$11) &gt; 0, 1, 0),IF(COUNTIFS(ParticipantUI!$E$151:$E$152, $E13, ParticipantUI!$H$151:$H$152, F$11) &gt; 0, 1, 0),IF(COUNTIFS(ParticipantUI!$E$153:$E$154, $E13, ParticipantUI!$H$153:$H$154, F$11) &gt; 0, 1, 0),IF(COUNTIFS(ParticipantUI!$E$155:$E$157, $E13, ParticipantUI!$H$155:$H$157, F$11) &gt; 0, 1, 0),IF(COUNTIFS(ParticipantUI!$E$179:$E$183, $E13, ParticipantUI!$H$179:$H$183, F$11) &gt; 0, 1, 0),IF(COUNTIFS(ParticipantUI!$E$184:$E$186, $E13, ParticipantUI!$H$184:$H$186, F$11) &gt; 0, 1, 0),IF(COUNTIFS(ParticipantUI!$E$187:$E$189, $E13, ParticipantUI!$H$187:$H$189, F$11) &gt; 0, 1, 0),IF(COUNTIFS(ParticipantUI!$E$190:$E$190, $E13, ParticipantUI!$H$190:$H$190, F$11) &gt; 0, 1, 0),IF(COUNTIFS(ParticipantUI!$E$191:$E$192, $E13, ParticipantUI!$H$191:$H$192, F$11) &gt; 0, 1, 0),IF(COUNTIFS(ParticipantUI!$E$193:$E$194, $E13, ParticipantUI!$H$193:$H$194, F$11) &gt; 0, 1, 0),IF(COUNTIFS(ParticipantUI!$E$212:$E$215, $E13, ParticipantUI!$H$212:$H$215, F$11) &gt; 0, 1, 0),IF(COUNTIFS(ParticipantUI!$E$216:$E$218, $E13, ParticipantUI!$H$216:$H$218, F$11) &gt; 0, 1, 0),IF(COUNTIFS(ParticipantUI!$E$219:$E$220, $E13, ParticipantUI!$H$219:$H$220, F$11) &gt; 0, 1, 0),IF(COUNTIFS(ParticipantUI!$E$221:$E$222, $E13, ParticipantUI!$H$221:$H$222, F$11) &gt; 0, 1, 0),IF(COUNTIFS(ParticipantUI!$E$223:$E$227, $E13, ParticipantUI!$H$223:$H$227, F$11) &gt; 0, 1, 0),IF(COUNTIFS(ParticipantUI!$E$228:$E$229, $E13, ParticipantUI!$H$228:$H$229, F$11) &gt; 0, 1, 0),IF(COUNTIFS(ParticipantUI!$E$259:$E$261, $E13, ParticipantUI!$H$259:$H$261, F$11) &gt; 0, 1, 0),IF(COUNTIFS(ParticipantUI!$E$262:$E$263, $E13, ParticipantUI!$H$262:$H$263, F$11) &gt; 0, 1, 0),IF(COUNTIFS(ParticipantUI!$E$264:$E$265, $E13, ParticipantUI!$H$264:$H$265, F$11) &gt; 0, 1, 0),IF(COUNTIFS(ParticipantUI!$E$266:$E$267, $E13, ParticipantUI!$H$266:$H$267, F$11) &gt; 0, 1, 0),IF(COUNTIFS(ParticipantUI!$E$268:$E$268, $E13, ParticipantUI!$H$268:$H$268, F$11) &gt; 0, 1, 0),IF(COUNTIFS(ParticipantUI!$E$269:$E$269, $E13, ParticipantUI!$H$269:$H$269, F$11) &gt; 0, 1, 0),IF(COUNTIFS(ParticipantUI!$E$25:$E$29, $E13, ParticipantUI!$H$25:$H$29, F$11) &gt; 0, 1, 0),IF(COUNTIFS(ParticipantUI!$E$30:$E$33, $E13, ParticipantUI!$H$30:$H$33, F$11) &gt; 0, 1, 0),IF(COUNTIFS(ParticipantUI!$E$34:$E$37, $E13, ParticipantUI!$H$34:$H$37, F$11) &gt; 0, 1, 0),IF(COUNTIFS(ParticipantUI!$E$38:$E$40, $E13, ParticipantUI!$H$38:$H$40, F$11) &gt; 0, 1, 0),IF(COUNTIFS(ParticipantUI!$E$41:$E$43, $E13, ParticipantUI!$H$41:$H$43, F$11) &gt; 0, 1, 0),IF(COUNTIFS(ParticipantUI!$E$44:$E$46, $E13, ParticipantUI!$H$44:$H$46, F$11) &gt; 0, 1, 0),IF(COUNTIFS(ParticipantUI!$E$72:$E$75, $E13, ParticipantUI!$H$72:$H$75, F$11) &gt; 0, 1, 0),IF(COUNTIFS(ParticipantUI!$E$76:$E$80, $E13, ParticipantUI!$H$76:$H$80, F$11) &gt; 0, 1, 0),IF(COUNTIFS(ParticipantUI!$E$81:$E$86, $E13, ParticipantUI!$H$81:$H$86, F$11) &gt; 0, 1, 0),IF(COUNTIFS(ParticipantUI!$E$87:$E$91, $E13, ParticipantUI!$H$87:$H$91, F$11) &gt; 0, 1, 0),IF(COUNTIFS(ParticipantUI!$E$92:$E$93, $E13, ParticipantUI!$H$92:$H$93, F$11) &gt; 0, 1, 0),IF(COUNTIFS(ParticipantUI!$E$94:$E$96, $E13, ParticipantUI!$H$94:$H$96, F$11) &gt; 0, 1, 0),IF(COUNTIFS(ParticipantUI!$E$118:$E$120, $E13, ParticipantUI!$H$118:$H$120, F$11) &gt; 0, 1, 0),IF(COUNTIFS(ParticipantUI!$E$121:$E$125, $E13, ParticipantUI!$H$121:$H$125, F$11) &gt; 0, 1, 0),IF(COUNTIFS(ParticipantUI!$E$126:$E$130, $E13, ParticipantUI!$H$126:$H$130, F$11) &gt; 0, 1, 0),IF(COUNTIFS(ParticipantUI!$E$131:$E$133, $E13, ParticipantUI!$H$131:$H$133, F$11) &gt; 0, 1, 0),IF(COUNTIFS(ParticipantUI!$E$134:$E$136, $E13, ParticipantUI!$H$134:$H$136, F$11) &gt; 0, 1, 0),IF(COUNTIFS(ParticipantUI!$E$137:$E$140, $E13, ParticipantUI!$H$137:$H$140, F$11) &gt; 0, 1, 0),IF(COUNTIFS(ParticipantUI!$E$158:$E$161, $E13, ParticipantUI!$H$158:$H$161, F$11) &gt; 0, 1, 0),IF(COUNTIFS(ParticipantUI!$E$162:$E$166, $E13, ParticipantUI!$H$162:$H$166, F$11) &gt; 0, 1, 0),IF(COUNTIFS(ParticipantUI!$E$167:$E$169, $E13, ParticipantUI!$H$167:$H$169, F$11) &gt; 0, 1, 0),IF(COUNTIFS(ParticipantUI!$E$170:$E$172, $E13, ParticipantUI!$H$170:$H$172, F$11) &gt; 0, 1, 0),IF(COUNTIFS(ParticipantUI!$E$173:$E$175, $E13, ParticipantUI!$H$173:$H$175, F$11) &gt; 0, 1, 0),IF(COUNTIFS(ParticipantUI!$E$176:$E$178, $E13, ParticipantUI!$H$176:$H$178, F$11) &gt; 0, 1, 0),IF(COUNTIFS(ParticipantUI!$E$195:$E$197, $E13, ParticipantUI!$H$195:$H$197, F$11) &gt; 0, 1, 0),IF(COUNTIFS(ParticipantUI!$E$198:$E$200, $E13, ParticipantUI!$H$198:$H$200, F$11) &gt; 0, 1, 0),IF(COUNTIFS(ParticipantUI!$E$201:$E$204, $E13, ParticipantUI!$H$201:$H$204, F$11) &gt; 0, 1, 0),IF(COUNTIFS(ParticipantUI!$E$205:$E$207, $E13, ParticipantUI!$H$205:$H$207, F$11) &gt; 0, 1, 0),IF(COUNTIFS(ParticipantUI!$E$208:$E$208, $E13, ParticipantUI!$H$208:$H$208, F$11) &gt; 0, 1, 0),IF(COUNTIFS(ParticipantUI!$E$209:$E$211, $E13, ParticipantUI!$H$209:$H$211, F$11) &gt; 0, 1, 0),IF(COUNTIFS(ParticipantUI!$E$230:$E$233, $E13, ParticipantUI!$H$230:$H$233, F$11) &gt; 0, 1, 0),IF(COUNTIFS(ParticipantUI!$E$234:$E$239, $E13, ParticipantUI!$H$234:$H$239, F$11) &gt; 0, 1, 0),IF(COUNTIFS(ParticipantUI!$E$240:$E$243, $E13, ParticipantUI!$H$240:$H$243, F$11) &gt; 0, 1, 0),IF(COUNTIFS(ParticipantUI!$E$244:$E$247, $E13, ParticipantUI!$H$244:$H$247, F$11) &gt; 0, 1, 0),IF(COUNTIFS(ParticipantUI!$E$248:$E$254, $E13, ParticipantUI!$H$248:$H$254, F$11) &gt; 0, 1, 0),IF(COUNTIFS(ParticipantUI!$E$255:$E$258, $E13, ParticipantUI!$H$255:$H$258, F$11) &gt; 0, 1, 0),IF(COUNTIFS(ParticipantUI!$E$270:$E$271, $E13, ParticipantUI!$H$270:$H$271, F$11) &gt; 0, 1, 0),IF(COUNTIFS(ParticipantUI!$E$272:$E$273, $E13, ParticipantUI!$H$272:$H$273, F$11) &gt; 0, 1, 0),IF(COUNTIFS(ParticipantUI!$E$274:$E$276, $E13, ParticipantUI!$H$274:$H$276, F$11) &gt; 0, 1, 0),IF(COUNTIFS(ParticipantUI!$E$277:$E$281, $E13, ParticipantUI!$H$277:$H$281, F$11) &gt; 0, 1, 0),IF(COUNTIFS(ParticipantUI!$E$282:$E$286, $E13, ParticipantUI!$H$282:$H$286, F$11) &gt; 0, 1, 0),IF(COUNTIFS(ParticipantUI!$E$287:$E$289, $E13, ParticipantUI!$H$287:$H$289, F$11) &gt; 0, 1, 0))</f>
        <v>10</v>
      </c>
      <c r="C13" s="29">
        <f>SUM(IF(COUNTIFS(ParticipantUI!$E$2:$E$5, $E13, ParticipantUI!$H$2:$H$5, G$11) &gt; 0, 1, 0),IF(COUNTIFS(ParticipantUI!$E$6:$E$11, $E13, ParticipantUI!$H$6:$H$11, G$11) &gt; 0, 1, 0),IF(COUNTIFS(ParticipantUI!$E$12:$E$16, $E13, ParticipantUI!$H$12:$H$16, G$11) &gt; 0, 1, 0),IF(COUNTIFS(ParticipantUI!$E$17:$E$17, $E13, ParticipantUI!$H$17:$H$17, G$11) &gt; 0, 1, 0),IF(COUNTIFS(ParticipantUI!$E$18:$E$20, $E13, ParticipantUI!$H$18:$H$20, G$11) &gt; 0, 1, 0),IF(COUNTIFS(ParticipantUI!$E$21:$E$24, $E13, ParticipantUI!$H$21:$H$24, G$11) &gt; 0, 1, 0),IF(COUNTIFS(ParticipantUI!$E$47:$E$52, $E13, ParticipantUI!$H$47:$H$52, G$11) &gt; 0, 1, 0),IF(COUNTIFS(ParticipantUI!$E$53:$E$56, $E13, ParticipantUI!$H$53:$H$56, G$11) &gt; 0, 1, 0),IF(COUNTIFS(ParticipantUI!$E$57:$E$61, $E13, ParticipantUI!$H$57:$H$61, G$11) &gt; 0, 1, 0),IF(COUNTIFS(ParticipantUI!$E$62:$E$63, $E13, ParticipantUI!$H$62:$H$63, G$11) &gt; 0, 1, 0),IF(COUNTIFS(ParticipantUI!$E$64:$E$67, $E13, ParticipantUI!$H$64:$H$67, G$11) &gt; 0, 1, 0),IF(COUNTIFS(ParticipantUI!$E$68:$E$71, $E13, ParticipantUI!$H$68:$H$71, G$11) &gt; 0, 1, 0),IF(COUNTIFS(ParticipantUI!$E$97:$E$100, $E13, ParticipantUI!$H$97:$H$100, G$11) &gt; 0, 1, 0),IF(COUNTIFS(ParticipantUI!$E$101:$E$104, $E13, ParticipantUI!$H$101:$H$104, G$11) &gt; 0, 1, 0),IF(COUNTIFS(ParticipantUI!$E$105:$E$107, $E13, ParticipantUI!$H$105:$H$107, G$11) &gt; 0, 1, 0),IF(COUNTIFS(ParticipantUI!$E$108:$E$110, $E13, ParticipantUI!$H$108:$H$110, G$11) &gt; 0, 1, 0),IF(COUNTIFS(ParticipantUI!$E$111:$E$114, $E13, ParticipantUI!$H$111:$H$114, G$11) &gt; 0, 1, 0),IF(COUNTIFS(ParticipantUI!$E$115:$E$117, $E13, ParticipantUI!$H$115:$H$117, G$11) &gt; 0, 1, 0),IF(COUNTIFS(ParticipantUI!$E$141:$E$146, $E13, ParticipantUI!$H$141:$H$146, G$11) &gt; 0, 1, 0),IF(COUNTIFS(ParticipantUI!$E$147:$E$148, $E13, ParticipantUI!$H$147:$H$148, G$11) &gt; 0, 1, 0),IF(COUNTIFS(ParticipantUI!$E$149:$E$150, $E13, ParticipantUI!$H$149:$H$150, G$11) &gt; 0, 1, 0),IF(COUNTIFS(ParticipantUI!$E$151:$E$152, $E13, ParticipantUI!$H$151:$H$152, G$11) &gt; 0, 1, 0),IF(COUNTIFS(ParticipantUI!$E$153:$E$154, $E13, ParticipantUI!$H$153:$H$154, G$11) &gt; 0, 1, 0),IF(COUNTIFS(ParticipantUI!$E$155:$E$157, $E13, ParticipantUI!$H$155:$H$157, G$11) &gt; 0, 1, 0),IF(COUNTIFS(ParticipantUI!$E$179:$E$183, $E13, ParticipantUI!$H$179:$H$183, G$11) &gt; 0, 1, 0),IF(COUNTIFS(ParticipantUI!$E$184:$E$186, $E13, ParticipantUI!$H$184:$H$186, G$11) &gt; 0, 1, 0),IF(COUNTIFS(ParticipantUI!$E$187:$E$189, $E13, ParticipantUI!$H$187:$H$189, G$11) &gt; 0, 1, 0),IF(COUNTIFS(ParticipantUI!$E$190:$E$190, $E13, ParticipantUI!$H$190:$H$190, G$11) &gt; 0, 1, 0),IF(COUNTIFS(ParticipantUI!$E$191:$E$192, $E13, ParticipantUI!$H$191:$H$192, G$11) &gt; 0, 1, 0),IF(COUNTIFS(ParticipantUI!$E$193:$E$194, $E13, ParticipantUI!$H$193:$H$194, G$11) &gt; 0, 1, 0),IF(COUNTIFS(ParticipantUI!$E$212:$E$215, $E13, ParticipantUI!$H$212:$H$215, G$11) &gt; 0, 1, 0),IF(COUNTIFS(ParticipantUI!$E$216:$E$218, $E13, ParticipantUI!$H$216:$H$218, G$11) &gt; 0, 1, 0),IF(COUNTIFS(ParticipantUI!$E$219:$E$220, $E13, ParticipantUI!$H$219:$H$220, G$11) &gt; 0, 1, 0),IF(COUNTIFS(ParticipantUI!$E$221:$E$222, $E13, ParticipantUI!$H$221:$H$222, G$11) &gt; 0, 1, 0),IF(COUNTIFS(ParticipantUI!$E$223:$E$227, $E13, ParticipantUI!$H$223:$H$227, G$11) &gt; 0, 1, 0),IF(COUNTIFS(ParticipantUI!$E$228:$E$229, $E13, ParticipantUI!$H$228:$H$229, G$11) &gt; 0, 1, 0),IF(COUNTIFS(ParticipantUI!$E$259:$E$261, $E13, ParticipantUI!$H$259:$H$261, G$11) &gt; 0, 1, 0),IF(COUNTIFS(ParticipantUI!$E$262:$E$263, $E13, ParticipantUI!$H$262:$H$263, G$11) &gt; 0, 1, 0),IF(COUNTIFS(ParticipantUI!$E$264:$E$265, $E13, ParticipantUI!$H$264:$H$265, G$11) &gt; 0, 1, 0),IF(COUNTIFS(ParticipantUI!$E$266:$E$267, $E13, ParticipantUI!$H$266:$H$267, G$11) &gt; 0, 1, 0),IF(COUNTIFS(ParticipantUI!$E$268:$E$268, $E13, ParticipantUI!$H$268:$H$268, G$11) &gt; 0, 1, 0),IF(COUNTIFS(ParticipantUI!$E$269:$E$269, $E13, ParticipantUI!$H$269:$H$269, G$11) &gt; 0, 1, 0),IF(COUNTIFS(ParticipantUI!$E$25:$E$29, $E13, ParticipantUI!$H$25:$H$29, G$11) &gt; 0, 1, 0),IF(COUNTIFS(ParticipantUI!$E$30:$E$33, $E13, ParticipantUI!$H$30:$H$33, G$11) &gt; 0, 1, 0),IF(COUNTIFS(ParticipantUI!$E$34:$E$37, $E13, ParticipantUI!$H$34:$H$37, G$11) &gt; 0, 1, 0),IF(COUNTIFS(ParticipantUI!$E$38:$E$40, $E13, ParticipantUI!$H$38:$H$40, G$11) &gt; 0, 1, 0),IF(COUNTIFS(ParticipantUI!$E$41:$E$43, $E13, ParticipantUI!$H$41:$H$43, G$11) &gt; 0, 1, 0),IF(COUNTIFS(ParticipantUI!$E$44:$E$46, $E13, ParticipantUI!$H$44:$H$46, G$11) &gt; 0, 1, 0),IF(COUNTIFS(ParticipantUI!$E$72:$E$75, $E13, ParticipantUI!$H$72:$H$75, G$11) &gt; 0, 1, 0),IF(COUNTIFS(ParticipantUI!$E$76:$E$80, $E13, ParticipantUI!$H$76:$H$80, G$11) &gt; 0, 1, 0),IF(COUNTIFS(ParticipantUI!$E$81:$E$86, $E13, ParticipantUI!$H$81:$H$86, G$11) &gt; 0, 1, 0),IF(COUNTIFS(ParticipantUI!$E$87:$E$91, $E13, ParticipantUI!$H$87:$H$91, G$11) &gt; 0, 1, 0),IF(COUNTIFS(ParticipantUI!$E$92:$E$93, $E13, ParticipantUI!$H$92:$H$93, G$11) &gt; 0, 1, 0),IF(COUNTIFS(ParticipantUI!$E$94:$E$96, $E13, ParticipantUI!$H$94:$H$96, G$11) &gt; 0, 1, 0),IF(COUNTIFS(ParticipantUI!$E$118:$E$120, $E13, ParticipantUI!$H$118:$H$120, G$11) &gt; 0, 1, 0),IF(COUNTIFS(ParticipantUI!$E$121:$E$125, $E13, ParticipantUI!$H$121:$H$125, G$11) &gt; 0, 1, 0),IF(COUNTIFS(ParticipantUI!$E$126:$E$130, $E13, ParticipantUI!$H$126:$H$130, G$11) &gt; 0, 1, 0),IF(COUNTIFS(ParticipantUI!$E$131:$E$133, $E13, ParticipantUI!$H$131:$H$133, G$11) &gt; 0, 1, 0),IF(COUNTIFS(ParticipantUI!$E$134:$E$136, $E13, ParticipantUI!$H$134:$H$136, G$11) &gt; 0, 1, 0),IF(COUNTIFS(ParticipantUI!$E$137:$E$140, $E13, ParticipantUI!$H$137:$H$140, G$11) &gt; 0, 1, 0),IF(COUNTIFS(ParticipantUI!$E$158:$E$161, $E13, ParticipantUI!$H$158:$H$161, G$11) &gt; 0, 1, 0),IF(COUNTIFS(ParticipantUI!$E$162:$E$166, $E13, ParticipantUI!$H$162:$H$166, G$11) &gt; 0, 1, 0),IF(COUNTIFS(ParticipantUI!$E$167:$E$169, $E13, ParticipantUI!$H$167:$H$169, G$11) &gt; 0, 1, 0),IF(COUNTIFS(ParticipantUI!$E$170:$E$172, $E13, ParticipantUI!$H$170:$H$172, G$11) &gt; 0, 1, 0),IF(COUNTIFS(ParticipantUI!$E$173:$E$175, $E13, ParticipantUI!$H$173:$H$175, G$11) &gt; 0, 1, 0),IF(COUNTIFS(ParticipantUI!$E$176:$E$178, $E13, ParticipantUI!$H$176:$H$178, G$11) &gt; 0, 1, 0),IF(COUNTIFS(ParticipantUI!$E$195:$E$197, $E13, ParticipantUI!$H$195:$H$197, G$11) &gt; 0, 1, 0),IF(COUNTIFS(ParticipantUI!$E$198:$E$200, $E13, ParticipantUI!$H$198:$H$200, G$11) &gt; 0, 1, 0),IF(COUNTIFS(ParticipantUI!$E$201:$E$204, $E13, ParticipantUI!$H$201:$H$204, G$11) &gt; 0, 1, 0),IF(COUNTIFS(ParticipantUI!$E$205:$E$207, $E13, ParticipantUI!$H$205:$H$207, G$11) &gt; 0, 1, 0),IF(COUNTIFS(ParticipantUI!$E$208:$E$208, $E13, ParticipantUI!$H$208:$H$208, G$11) &gt; 0, 1, 0),IF(COUNTIFS(ParticipantUI!$E$209:$E$211, $E13, ParticipantUI!$H$209:$H$211, G$11) &gt; 0, 1, 0),IF(COUNTIFS(ParticipantUI!$E$230:$E$233, $E13, ParticipantUI!$H$230:$H$233, G$11) &gt; 0, 1, 0),IF(COUNTIFS(ParticipantUI!$E$234:$E$239, $E13, ParticipantUI!$H$234:$H$239, G$11) &gt; 0, 1, 0),IF(COUNTIFS(ParticipantUI!$E$240:$E$243, $E13, ParticipantUI!$H$240:$H$243, G$11) &gt; 0, 1, 0),IF(COUNTIFS(ParticipantUI!$E$244:$E$247, $E13, ParticipantUI!$H$244:$H$247, G$11) &gt; 0, 1, 0),IF(COUNTIFS(ParticipantUI!$E$248:$E$254, $E13, ParticipantUI!$H$248:$H$254, G$11) &gt; 0, 1, 0),IF(COUNTIFS(ParticipantUI!$E$255:$E$258, $E13, ParticipantUI!$H$255:$H$258, G$11) &gt; 0, 1, 0),IF(COUNTIFS(ParticipantUI!$E$270:$E$271, $E13, ParticipantUI!$H$270:$H$271, G$11) &gt; 0, 1, 0),IF(COUNTIFS(ParticipantUI!$E$272:$E$273, $E13, ParticipantUI!$H$272:$H$273, G$11) &gt; 0, 1, 0),IF(COUNTIFS(ParticipantUI!$E$274:$E$276, $E13, ParticipantUI!$H$274:$H$276, G$11) &gt; 0, 1, 0),IF(COUNTIFS(ParticipantUI!$E$277:$E$281, $E13, ParticipantUI!$H$277:$H$281, G$11) &gt; 0, 1, 0),IF(COUNTIFS(ParticipantUI!$E$282:$E$286, $E13, ParticipantUI!$H$282:$H$286, G$11) &gt; 0, 1, 0),IF(COUNTIFS(ParticipantUI!$E$287:$E$289, $E13, ParticipantUI!$H$287:$H$289, G$11) &gt; 0, 1, 0))</f>
        <v>18</v>
      </c>
      <c r="D13" s="29">
        <f>SUM(IF(COUNTIFS(ParticipantUI!$E$2:$E$5, $E13, ParticipantUI!$H$2:$H$5, H$11) &gt; 0, 1, 0),IF(COUNTIFS(ParticipantUI!$E$6:$E$11, $E13, ParticipantUI!$H$6:$H$11, H$11) &gt; 0, 1, 0),IF(COUNTIFS(ParticipantUI!$E$12:$E$16, $E13, ParticipantUI!$H$12:$H$16, H$11) &gt; 0, 1, 0),IF(COUNTIFS(ParticipantUI!$E$17:$E$17, $E13, ParticipantUI!$H$17:$H$17, H$11) &gt; 0, 1, 0),IF(COUNTIFS(ParticipantUI!$E$18:$E$20, $E13, ParticipantUI!$H$18:$H$20, H$11) &gt; 0, 1, 0),IF(COUNTIFS(ParticipantUI!$E$21:$E$24, $E13, ParticipantUI!$H$21:$H$24, H$11) &gt; 0, 1, 0),IF(COUNTIFS(ParticipantUI!$E$47:$E$52, $E13, ParticipantUI!$H$47:$H$52, H$11) &gt; 0, 1, 0),IF(COUNTIFS(ParticipantUI!$E$53:$E$56, $E13, ParticipantUI!$H$53:$H$56, H$11) &gt; 0, 1, 0),IF(COUNTIFS(ParticipantUI!$E$57:$E$61, $E13, ParticipantUI!$H$57:$H$61, H$11) &gt; 0, 1, 0),IF(COUNTIFS(ParticipantUI!$E$62:$E$63, $E13, ParticipantUI!$H$62:$H$63, H$11) &gt; 0, 1, 0),IF(COUNTIFS(ParticipantUI!$E$64:$E$67, $E13, ParticipantUI!$H$64:$H$67, H$11) &gt; 0, 1, 0),IF(COUNTIFS(ParticipantUI!$E$68:$E$71, $E13, ParticipantUI!$H$68:$H$71, H$11) &gt; 0, 1, 0),IF(COUNTIFS(ParticipantUI!$E$97:$E$100, $E13, ParticipantUI!$H$97:$H$100, H$11) &gt; 0, 1, 0),IF(COUNTIFS(ParticipantUI!$E$101:$E$104, $E13, ParticipantUI!$H$101:$H$104, H$11) &gt; 0, 1, 0),IF(COUNTIFS(ParticipantUI!$E$105:$E$107, $E13, ParticipantUI!$H$105:$H$107, H$11) &gt; 0, 1, 0),IF(COUNTIFS(ParticipantUI!$E$108:$E$110, $E13, ParticipantUI!$H$108:$H$110, H$11) &gt; 0, 1, 0),IF(COUNTIFS(ParticipantUI!$E$111:$E$114, $E13, ParticipantUI!$H$111:$H$114, H$11) &gt; 0, 1, 0),IF(COUNTIFS(ParticipantUI!$E$115:$E$117, $E13, ParticipantUI!$H$115:$H$117, H$11) &gt; 0, 1, 0),IF(COUNTIFS(ParticipantUI!$E$141:$E$146, $E13, ParticipantUI!$H$141:$H$146, H$11) &gt; 0, 1, 0),IF(COUNTIFS(ParticipantUI!$E$147:$E$148, $E13, ParticipantUI!$H$147:$H$148, H$11) &gt; 0, 1, 0),IF(COUNTIFS(ParticipantUI!$E$149:$E$150, $E13, ParticipantUI!$H$149:$H$150, H$11) &gt; 0, 1, 0),IF(COUNTIFS(ParticipantUI!$E$151:$E$152, $E13, ParticipantUI!$H$151:$H$152, H$11) &gt; 0, 1, 0),IF(COUNTIFS(ParticipantUI!$E$153:$E$154, $E13, ParticipantUI!$H$153:$H$154, H$11) &gt; 0, 1, 0),IF(COUNTIFS(ParticipantUI!$E$155:$E$157, $E13, ParticipantUI!$H$155:$H$157, H$11) &gt; 0, 1, 0),IF(COUNTIFS(ParticipantUI!$E$179:$E$183, $E13, ParticipantUI!$H$179:$H$183, H$11) &gt; 0, 1, 0),IF(COUNTIFS(ParticipantUI!$E$184:$E$186, $E13, ParticipantUI!$H$184:$H$186, H$11) &gt; 0, 1, 0),IF(COUNTIFS(ParticipantUI!$E$187:$E$189, $E13, ParticipantUI!$H$187:$H$189, H$11) &gt; 0, 1, 0),IF(COUNTIFS(ParticipantUI!$E$190:$E$190, $E13, ParticipantUI!$H$190:$H$190, H$11) &gt; 0, 1, 0),IF(COUNTIFS(ParticipantUI!$E$191:$E$192, $E13, ParticipantUI!$H$191:$H$192, H$11) &gt; 0, 1, 0),IF(COUNTIFS(ParticipantUI!$E$193:$E$194, $E13, ParticipantUI!$H$193:$H$194, H$11) &gt; 0, 1, 0),IF(COUNTIFS(ParticipantUI!$E$212:$E$215, $E13, ParticipantUI!$H$212:$H$215, H$11) &gt; 0, 1, 0),IF(COUNTIFS(ParticipantUI!$E$216:$E$218, $E13, ParticipantUI!$H$216:$H$218, H$11) &gt; 0, 1, 0),IF(COUNTIFS(ParticipantUI!$E$219:$E$220, $E13, ParticipantUI!$H$219:$H$220, H$11) &gt; 0, 1, 0),IF(COUNTIFS(ParticipantUI!$E$221:$E$222, $E13, ParticipantUI!$H$221:$H$222, H$11) &gt; 0, 1, 0),IF(COUNTIFS(ParticipantUI!$E$223:$E$227, $E13, ParticipantUI!$H$223:$H$227, H$11) &gt; 0, 1, 0),IF(COUNTIFS(ParticipantUI!$E$228:$E$229, $E13, ParticipantUI!$H$228:$H$229, H$11) &gt; 0, 1, 0),IF(COUNTIFS(ParticipantUI!$E$259:$E$261, $E13, ParticipantUI!$H$259:$H$261, H$11) &gt; 0, 1, 0),IF(COUNTIFS(ParticipantUI!$E$262:$E$263, $E13, ParticipantUI!$H$262:$H$263, H$11) &gt; 0, 1, 0),IF(COUNTIFS(ParticipantUI!$E$264:$E$265, $E13, ParticipantUI!$H$264:$H$265, H$11) &gt; 0, 1, 0),IF(COUNTIFS(ParticipantUI!$E$266:$E$267, $E13, ParticipantUI!$H$266:$H$267, H$11) &gt; 0, 1, 0),IF(COUNTIFS(ParticipantUI!$E$268:$E$268, $E13, ParticipantUI!$H$268:$H$268, H$11) &gt; 0, 1, 0),IF(COUNTIFS(ParticipantUI!$E$269:$E$269, $E13, ParticipantUI!$H$269:$H$269, H$11) &gt; 0, 1, 0),IF(COUNTIFS(ParticipantUI!$E$25:$E$29, $E13, ParticipantUI!$H$25:$H$29, H$11) &gt; 0, 1, 0),IF(COUNTIFS(ParticipantUI!$E$30:$E$33, $E13, ParticipantUI!$H$30:$H$33, H$11) &gt; 0, 1, 0),IF(COUNTIFS(ParticipantUI!$E$34:$E$37, $E13, ParticipantUI!$H$34:$H$37, H$11) &gt; 0, 1, 0),IF(COUNTIFS(ParticipantUI!$E$38:$E$40, $E13, ParticipantUI!$H$38:$H$40, H$11) &gt; 0, 1, 0),IF(COUNTIFS(ParticipantUI!$E$41:$E$43, $E13, ParticipantUI!$H$41:$H$43, H$11) &gt; 0, 1, 0),IF(COUNTIFS(ParticipantUI!$E$44:$E$46, $E13, ParticipantUI!$H$44:$H$46, H$11) &gt; 0, 1, 0),IF(COUNTIFS(ParticipantUI!$E$72:$E$75, $E13, ParticipantUI!$H$72:$H$75, H$11) &gt; 0, 1, 0),IF(COUNTIFS(ParticipantUI!$E$76:$E$80, $E13, ParticipantUI!$H$76:$H$80, H$11) &gt; 0, 1, 0),IF(COUNTIFS(ParticipantUI!$E$81:$E$86, $E13, ParticipantUI!$H$81:$H$86, H$11) &gt; 0, 1, 0),IF(COUNTIFS(ParticipantUI!$E$87:$E$91, $E13, ParticipantUI!$H$87:$H$91, H$11) &gt; 0, 1, 0),IF(COUNTIFS(ParticipantUI!$E$92:$E$93, $E13, ParticipantUI!$H$92:$H$93, H$11) &gt; 0, 1, 0),IF(COUNTIFS(ParticipantUI!$E$94:$E$96, $E13, ParticipantUI!$H$94:$H$96, H$11) &gt; 0, 1, 0),IF(COUNTIFS(ParticipantUI!$E$118:$E$120, $E13, ParticipantUI!$H$118:$H$120, H$11) &gt; 0, 1, 0),IF(COUNTIFS(ParticipantUI!$E$121:$E$125, $E13, ParticipantUI!$H$121:$H$125, H$11) &gt; 0, 1, 0),IF(COUNTIFS(ParticipantUI!$E$126:$E$130, $E13, ParticipantUI!$H$126:$H$130, H$11) &gt; 0, 1, 0),IF(COUNTIFS(ParticipantUI!$E$131:$E$133, $E13, ParticipantUI!$H$131:$H$133, H$11) &gt; 0, 1, 0),IF(COUNTIFS(ParticipantUI!$E$134:$E$136, $E13, ParticipantUI!$H$134:$H$136, H$11) &gt; 0, 1, 0),IF(COUNTIFS(ParticipantUI!$E$137:$E$140, $E13, ParticipantUI!$H$137:$H$140, H$11) &gt; 0, 1, 0),IF(COUNTIFS(ParticipantUI!$E$158:$E$161, $E13, ParticipantUI!$H$158:$H$161, H$11) &gt; 0, 1, 0),IF(COUNTIFS(ParticipantUI!$E$162:$E$166, $E13, ParticipantUI!$H$162:$H$166, H$11) &gt; 0, 1, 0),IF(COUNTIFS(ParticipantUI!$E$167:$E$169, $E13, ParticipantUI!$H$167:$H$169, H$11) &gt; 0, 1, 0),IF(COUNTIFS(ParticipantUI!$E$170:$E$172, $E13, ParticipantUI!$H$170:$H$172, H$11) &gt; 0, 1, 0),IF(COUNTIFS(ParticipantUI!$E$173:$E$175, $E13, ParticipantUI!$H$173:$H$175, H$11) &gt; 0, 1, 0),IF(COUNTIFS(ParticipantUI!$E$176:$E$178, $E13, ParticipantUI!$H$176:$H$178, H$11) &gt; 0, 1, 0),IF(COUNTIFS(ParticipantUI!$E$195:$E$197, $E13, ParticipantUI!$H$195:$H$197, H$11) &gt; 0, 1, 0),IF(COUNTIFS(ParticipantUI!$E$198:$E$200, $E13, ParticipantUI!$H$198:$H$200, H$11) &gt; 0, 1, 0),IF(COUNTIFS(ParticipantUI!$E$201:$E$204, $E13, ParticipantUI!$H$201:$H$204, H$11) &gt; 0, 1, 0),IF(COUNTIFS(ParticipantUI!$E$205:$E$207, $E13, ParticipantUI!$H$205:$H$207, H$11) &gt; 0, 1, 0),IF(COUNTIFS(ParticipantUI!$E$208:$E$208, $E13, ParticipantUI!$H$208:$H$208, H$11) &gt; 0, 1, 0),IF(COUNTIFS(ParticipantUI!$E$209:$E$211, $E13, ParticipantUI!$H$209:$H$211, H$11) &gt; 0, 1, 0),IF(COUNTIFS(ParticipantUI!$E$230:$E$233, $E13, ParticipantUI!$H$230:$H$233, H$11) &gt; 0, 1, 0),IF(COUNTIFS(ParticipantUI!$E$234:$E$239, $E13, ParticipantUI!$H$234:$H$239, H$11) &gt; 0, 1, 0),IF(COUNTIFS(ParticipantUI!$E$240:$E$243, $E13, ParticipantUI!$H$240:$H$243, H$11) &gt; 0, 1, 0),IF(COUNTIFS(ParticipantUI!$E$244:$E$247, $E13, ParticipantUI!$H$244:$H$247, H$11) &gt; 0, 1, 0),IF(COUNTIFS(ParticipantUI!$E$248:$E$254, $E13, ParticipantUI!$H$248:$H$254, H$11) &gt; 0, 1, 0),IF(COUNTIFS(ParticipantUI!$E$255:$E$258, $E13, ParticipantUI!$H$255:$H$258, H$11) &gt; 0, 1, 0),IF(COUNTIFS(ParticipantUI!$E$270:$E$271, $E13, ParticipantUI!$H$270:$H$271, H$11) &gt; 0, 1, 0),IF(COUNTIFS(ParticipantUI!$E$272:$E$273, $E13, ParticipantUI!$H$272:$H$273, H$11) &gt; 0, 1, 0),IF(COUNTIFS(ParticipantUI!$E$274:$E$276, $E13, ParticipantUI!$H$274:$H$276, H$11) &gt; 0, 1, 0),IF(COUNTIFS(ParticipantUI!$E$277:$E$281, $E13, ParticipantUI!$H$277:$H$281, H$11) &gt; 0, 1, 0),IF(COUNTIFS(ParticipantUI!$E$282:$E$286, $E13, ParticipantUI!$H$282:$H$286, H$11) &gt; 0, 1, 0),IF(COUNTIFS(ParticipantUI!$E$287:$E$289, $E13, ParticipantUI!$H$287:$H$289, H$11) &gt; 0, 1, 0))</f>
        <v>13</v>
      </c>
      <c r="E13" s="33" t="s">
        <v>926</v>
      </c>
      <c r="J13" s="38">
        <f t="shared" si="3"/>
        <v>28.571428571428569</v>
      </c>
      <c r="K13" s="38">
        <f t="shared" si="4"/>
        <v>30</v>
      </c>
      <c r="L13" s="38">
        <f t="shared" si="5"/>
        <v>34.210526315789473</v>
      </c>
    </row>
    <row r="14" spans="1:12" ht="16" x14ac:dyDescent="0.15">
      <c r="A14" s="26" t="s">
        <v>778</v>
      </c>
      <c r="B14" s="29">
        <f>SUM(IF(COUNTIFS(ParticipantUI!$E$2:$E$5, $E14, ParticipantUI!$H$2:$H$5, F$11) &gt; 0, 1, 0),IF(COUNTIFS(ParticipantUI!$E$6:$E$11, $E14, ParticipantUI!$H$6:$H$11, F$11) &gt; 0, 1, 0),IF(COUNTIFS(ParticipantUI!$E$12:$E$16, $E14, ParticipantUI!$H$12:$H$16, F$11) &gt; 0, 1, 0),IF(COUNTIFS(ParticipantUI!$E$17:$E$17, $E14, ParticipantUI!$H$17:$H$17, F$11) &gt; 0, 1, 0),IF(COUNTIFS(ParticipantUI!$E$18:$E$20, $E14, ParticipantUI!$H$18:$H$20, F$11) &gt; 0, 1, 0),IF(COUNTIFS(ParticipantUI!$E$21:$E$24, $E14, ParticipantUI!$H$21:$H$24, F$11) &gt; 0, 1, 0),IF(COUNTIFS(ParticipantUI!$E$47:$E$52, $E14, ParticipantUI!$H$47:$H$52, F$11) &gt; 0, 1, 0),IF(COUNTIFS(ParticipantUI!$E$53:$E$56, $E14, ParticipantUI!$H$53:$H$56, F$11) &gt; 0, 1, 0),IF(COUNTIFS(ParticipantUI!$E$57:$E$61, $E14, ParticipantUI!$H$57:$H$61, F$11) &gt; 0, 1, 0),IF(COUNTIFS(ParticipantUI!$E$62:$E$63, $E14, ParticipantUI!$H$62:$H$63, F$11) &gt; 0, 1, 0),IF(COUNTIFS(ParticipantUI!$E$64:$E$67, $E14, ParticipantUI!$H$64:$H$67, F$11) &gt; 0, 1, 0),IF(COUNTIFS(ParticipantUI!$E$68:$E$71, $E14, ParticipantUI!$H$68:$H$71, F$11) &gt; 0, 1, 0),IF(COUNTIFS(ParticipantUI!$E$97:$E$100, $E14, ParticipantUI!$H$97:$H$100, F$11) &gt; 0, 1, 0),IF(COUNTIFS(ParticipantUI!$E$101:$E$104, $E14, ParticipantUI!$H$101:$H$104, F$11) &gt; 0, 1, 0),IF(COUNTIFS(ParticipantUI!$E$105:$E$107, $E14, ParticipantUI!$H$105:$H$107, F$11) &gt; 0, 1, 0),IF(COUNTIFS(ParticipantUI!$E$108:$E$110, $E14, ParticipantUI!$H$108:$H$110, F$11) &gt; 0, 1, 0),IF(COUNTIFS(ParticipantUI!$E$111:$E$114, $E14, ParticipantUI!$H$111:$H$114, F$11) &gt; 0, 1, 0),IF(COUNTIFS(ParticipantUI!$E$115:$E$117, $E14, ParticipantUI!$H$115:$H$117, F$11) &gt; 0, 1, 0),IF(COUNTIFS(ParticipantUI!$E$141:$E$146, $E14, ParticipantUI!$H$141:$H$146, F$11) &gt; 0, 1, 0),IF(COUNTIFS(ParticipantUI!$E$147:$E$148, $E14, ParticipantUI!$H$147:$H$148, F$11) &gt; 0, 1, 0),IF(COUNTIFS(ParticipantUI!$E$149:$E$150, $E14, ParticipantUI!$H$149:$H$150, F$11) &gt; 0, 1, 0),IF(COUNTIFS(ParticipantUI!$E$151:$E$152, $E14, ParticipantUI!$H$151:$H$152, F$11) &gt; 0, 1, 0),IF(COUNTIFS(ParticipantUI!$E$153:$E$154, $E14, ParticipantUI!$H$153:$H$154, F$11) &gt; 0, 1, 0),IF(COUNTIFS(ParticipantUI!$E$155:$E$157, $E14, ParticipantUI!$H$155:$H$157, F$11) &gt; 0, 1, 0),IF(COUNTIFS(ParticipantUI!$E$179:$E$183, $E14, ParticipantUI!$H$179:$H$183, F$11) &gt; 0, 1, 0),IF(COUNTIFS(ParticipantUI!$E$184:$E$186, $E14, ParticipantUI!$H$184:$H$186, F$11) &gt; 0, 1, 0),IF(COUNTIFS(ParticipantUI!$E$187:$E$189, $E14, ParticipantUI!$H$187:$H$189, F$11) &gt; 0, 1, 0),IF(COUNTIFS(ParticipantUI!$E$190:$E$190, $E14, ParticipantUI!$H$190:$H$190, F$11) &gt; 0, 1, 0),IF(COUNTIFS(ParticipantUI!$E$191:$E$192, $E14, ParticipantUI!$H$191:$H$192, F$11) &gt; 0, 1, 0),IF(COUNTIFS(ParticipantUI!$E$193:$E$194, $E14, ParticipantUI!$H$193:$H$194, F$11) &gt; 0, 1, 0),IF(COUNTIFS(ParticipantUI!$E$212:$E$215, $E14, ParticipantUI!$H$212:$H$215, F$11) &gt; 0, 1, 0),IF(COUNTIFS(ParticipantUI!$E$216:$E$218, $E14, ParticipantUI!$H$216:$H$218, F$11) &gt; 0, 1, 0),IF(COUNTIFS(ParticipantUI!$E$219:$E$220, $E14, ParticipantUI!$H$219:$H$220, F$11) &gt; 0, 1, 0),IF(COUNTIFS(ParticipantUI!$E$221:$E$222, $E14, ParticipantUI!$H$221:$H$222, F$11) &gt; 0, 1, 0),IF(COUNTIFS(ParticipantUI!$E$223:$E$227, $E14, ParticipantUI!$H$223:$H$227, F$11) &gt; 0, 1, 0),IF(COUNTIFS(ParticipantUI!$E$228:$E$229, $E14, ParticipantUI!$H$228:$H$229, F$11) &gt; 0, 1, 0),IF(COUNTIFS(ParticipantUI!$E$259:$E$261, $E14, ParticipantUI!$H$259:$H$261, F$11) &gt; 0, 1, 0),IF(COUNTIFS(ParticipantUI!$E$262:$E$263, $E14, ParticipantUI!$H$262:$H$263, F$11) &gt; 0, 1, 0),IF(COUNTIFS(ParticipantUI!$E$264:$E$265, $E14, ParticipantUI!$H$264:$H$265, F$11) &gt; 0, 1, 0),IF(COUNTIFS(ParticipantUI!$E$266:$E$267, $E14, ParticipantUI!$H$266:$H$267, F$11) &gt; 0, 1, 0),IF(COUNTIFS(ParticipantUI!$E$268:$E$268, $E14, ParticipantUI!$H$268:$H$268, F$11) &gt; 0, 1, 0),IF(COUNTIFS(ParticipantUI!$E$269:$E$269, $E14, ParticipantUI!$H$269:$H$269, F$11) &gt; 0, 1, 0),IF(COUNTIFS(ParticipantUI!$E$25:$E$29, $E14, ParticipantUI!$H$25:$H$29, F$11) &gt; 0, 1, 0),IF(COUNTIFS(ParticipantUI!$E$30:$E$33, $E14, ParticipantUI!$H$30:$H$33, F$11) &gt; 0, 1, 0),IF(COUNTIFS(ParticipantUI!$E$34:$E$37, $E14, ParticipantUI!$H$34:$H$37, F$11) &gt; 0, 1, 0),IF(COUNTIFS(ParticipantUI!$E$38:$E$40, $E14, ParticipantUI!$H$38:$H$40, F$11) &gt; 0, 1, 0),IF(COUNTIFS(ParticipantUI!$E$41:$E$43, $E14, ParticipantUI!$H$41:$H$43, F$11) &gt; 0, 1, 0),IF(COUNTIFS(ParticipantUI!$E$44:$E$46, $E14, ParticipantUI!$H$44:$H$46, F$11) &gt; 0, 1, 0),IF(COUNTIFS(ParticipantUI!$E$72:$E$75, $E14, ParticipantUI!$H$72:$H$75, F$11) &gt; 0, 1, 0),IF(COUNTIFS(ParticipantUI!$E$76:$E$80, $E14, ParticipantUI!$H$76:$H$80, F$11) &gt; 0, 1, 0),IF(COUNTIFS(ParticipantUI!$E$81:$E$86, $E14, ParticipantUI!$H$81:$H$86, F$11) &gt; 0, 1, 0),IF(COUNTIFS(ParticipantUI!$E$87:$E$91, $E14, ParticipantUI!$H$87:$H$91, F$11) &gt; 0, 1, 0),IF(COUNTIFS(ParticipantUI!$E$92:$E$93, $E14, ParticipantUI!$H$92:$H$93, F$11) &gt; 0, 1, 0),IF(COUNTIFS(ParticipantUI!$E$94:$E$96, $E14, ParticipantUI!$H$94:$H$96, F$11) &gt; 0, 1, 0),IF(COUNTIFS(ParticipantUI!$E$118:$E$120, $E14, ParticipantUI!$H$118:$H$120, F$11) &gt; 0, 1, 0),IF(COUNTIFS(ParticipantUI!$E$121:$E$125, $E14, ParticipantUI!$H$121:$H$125, F$11) &gt; 0, 1, 0),IF(COUNTIFS(ParticipantUI!$E$126:$E$130, $E14, ParticipantUI!$H$126:$H$130, F$11) &gt; 0, 1, 0),IF(COUNTIFS(ParticipantUI!$E$131:$E$133, $E14, ParticipantUI!$H$131:$H$133, F$11) &gt; 0, 1, 0),IF(COUNTIFS(ParticipantUI!$E$134:$E$136, $E14, ParticipantUI!$H$134:$H$136, F$11) &gt; 0, 1, 0),IF(COUNTIFS(ParticipantUI!$E$137:$E$140, $E14, ParticipantUI!$H$137:$H$140, F$11) &gt; 0, 1, 0),IF(COUNTIFS(ParticipantUI!$E$158:$E$161, $E14, ParticipantUI!$H$158:$H$161, F$11) &gt; 0, 1, 0),IF(COUNTIFS(ParticipantUI!$E$162:$E$166, $E14, ParticipantUI!$H$162:$H$166, F$11) &gt; 0, 1, 0),IF(COUNTIFS(ParticipantUI!$E$167:$E$169, $E14, ParticipantUI!$H$167:$H$169, F$11) &gt; 0, 1, 0),IF(COUNTIFS(ParticipantUI!$E$170:$E$172, $E14, ParticipantUI!$H$170:$H$172, F$11) &gt; 0, 1, 0),IF(COUNTIFS(ParticipantUI!$E$173:$E$175, $E14, ParticipantUI!$H$173:$H$175, F$11) &gt; 0, 1, 0),IF(COUNTIFS(ParticipantUI!$E$176:$E$178, $E14, ParticipantUI!$H$176:$H$178, F$11) &gt; 0, 1, 0),IF(COUNTIFS(ParticipantUI!$E$195:$E$197, $E14, ParticipantUI!$H$195:$H$197, F$11) &gt; 0, 1, 0),IF(COUNTIFS(ParticipantUI!$E$198:$E$200, $E14, ParticipantUI!$H$198:$H$200, F$11) &gt; 0, 1, 0),IF(COUNTIFS(ParticipantUI!$E$201:$E$204, $E14, ParticipantUI!$H$201:$H$204, F$11) &gt; 0, 1, 0),IF(COUNTIFS(ParticipantUI!$E$205:$E$207, $E14, ParticipantUI!$H$205:$H$207, F$11) &gt; 0, 1, 0),IF(COUNTIFS(ParticipantUI!$E$208:$E$208, $E14, ParticipantUI!$H$208:$H$208, F$11) &gt; 0, 1, 0),IF(COUNTIFS(ParticipantUI!$E$209:$E$211, $E14, ParticipantUI!$H$209:$H$211, F$11) &gt; 0, 1, 0),IF(COUNTIFS(ParticipantUI!$E$230:$E$233, $E14, ParticipantUI!$H$230:$H$233, F$11) &gt; 0, 1, 0),IF(COUNTIFS(ParticipantUI!$E$234:$E$239, $E14, ParticipantUI!$H$234:$H$239, F$11) &gt; 0, 1, 0),IF(COUNTIFS(ParticipantUI!$E$240:$E$243, $E14, ParticipantUI!$H$240:$H$243, F$11) &gt; 0, 1, 0),IF(COUNTIFS(ParticipantUI!$E$244:$E$247, $E14, ParticipantUI!$H$244:$H$247, F$11) &gt; 0, 1, 0),IF(COUNTIFS(ParticipantUI!$E$248:$E$254, $E14, ParticipantUI!$H$248:$H$254, F$11) &gt; 0, 1, 0),IF(COUNTIFS(ParticipantUI!$E$255:$E$258, $E14, ParticipantUI!$H$255:$H$258, F$11) &gt; 0, 1, 0),IF(COUNTIFS(ParticipantUI!$E$270:$E$271, $E14, ParticipantUI!$H$270:$H$271, F$11) &gt; 0, 1, 0),IF(COUNTIFS(ParticipantUI!$E$272:$E$273, $E14, ParticipantUI!$H$272:$H$273, F$11) &gt; 0, 1, 0),IF(COUNTIFS(ParticipantUI!$E$274:$E$276, $E14, ParticipantUI!$H$274:$H$276, F$11) &gt; 0, 1, 0),IF(COUNTIFS(ParticipantUI!$E$277:$E$281, $E14, ParticipantUI!$H$277:$H$281, F$11) &gt; 0, 1, 0),IF(COUNTIFS(ParticipantUI!$E$282:$E$286, $E14, ParticipantUI!$H$282:$H$286, F$11) &gt; 0, 1, 0),IF(COUNTIFS(ParticipantUI!$E$287:$E$289, $E14, ParticipantUI!$H$287:$H$289, F$11) &gt; 0, 1, 0))</f>
        <v>1</v>
      </c>
      <c r="C14" s="29">
        <f>SUM(IF(COUNTIFS(ParticipantUI!$E$2:$E$5, $E14, ParticipantUI!$H$2:$H$5, G$11) &gt; 0, 1, 0),IF(COUNTIFS(ParticipantUI!$E$6:$E$11, $E14, ParticipantUI!$H$6:$H$11, G$11) &gt; 0, 1, 0),IF(COUNTIFS(ParticipantUI!$E$12:$E$16, $E14, ParticipantUI!$H$12:$H$16, G$11) &gt; 0, 1, 0),IF(COUNTIFS(ParticipantUI!$E$17:$E$17, $E14, ParticipantUI!$H$17:$H$17, G$11) &gt; 0, 1, 0),IF(COUNTIFS(ParticipantUI!$E$18:$E$20, $E14, ParticipantUI!$H$18:$H$20, G$11) &gt; 0, 1, 0),IF(COUNTIFS(ParticipantUI!$E$21:$E$24, $E14, ParticipantUI!$H$21:$H$24, G$11) &gt; 0, 1, 0),IF(COUNTIFS(ParticipantUI!$E$47:$E$52, $E14, ParticipantUI!$H$47:$H$52, G$11) &gt; 0, 1, 0),IF(COUNTIFS(ParticipantUI!$E$53:$E$56, $E14, ParticipantUI!$H$53:$H$56, G$11) &gt; 0, 1, 0),IF(COUNTIFS(ParticipantUI!$E$57:$E$61, $E14, ParticipantUI!$H$57:$H$61, G$11) &gt; 0, 1, 0),IF(COUNTIFS(ParticipantUI!$E$62:$E$63, $E14, ParticipantUI!$H$62:$H$63, G$11) &gt; 0, 1, 0),IF(COUNTIFS(ParticipantUI!$E$64:$E$67, $E14, ParticipantUI!$H$64:$H$67, G$11) &gt; 0, 1, 0),IF(COUNTIFS(ParticipantUI!$E$68:$E$71, $E14, ParticipantUI!$H$68:$H$71, G$11) &gt; 0, 1, 0),IF(COUNTIFS(ParticipantUI!$E$97:$E$100, $E14, ParticipantUI!$H$97:$H$100, G$11) &gt; 0, 1, 0),IF(COUNTIFS(ParticipantUI!$E$101:$E$104, $E14, ParticipantUI!$H$101:$H$104, G$11) &gt; 0, 1, 0),IF(COUNTIFS(ParticipantUI!$E$105:$E$107, $E14, ParticipantUI!$H$105:$H$107, G$11) &gt; 0, 1, 0),IF(COUNTIFS(ParticipantUI!$E$108:$E$110, $E14, ParticipantUI!$H$108:$H$110, G$11) &gt; 0, 1, 0),IF(COUNTIFS(ParticipantUI!$E$111:$E$114, $E14, ParticipantUI!$H$111:$H$114, G$11) &gt; 0, 1, 0),IF(COUNTIFS(ParticipantUI!$E$115:$E$117, $E14, ParticipantUI!$H$115:$H$117, G$11) &gt; 0, 1, 0),IF(COUNTIFS(ParticipantUI!$E$141:$E$146, $E14, ParticipantUI!$H$141:$H$146, G$11) &gt; 0, 1, 0),IF(COUNTIFS(ParticipantUI!$E$147:$E$148, $E14, ParticipantUI!$H$147:$H$148, G$11) &gt; 0, 1, 0),IF(COUNTIFS(ParticipantUI!$E$149:$E$150, $E14, ParticipantUI!$H$149:$H$150, G$11) &gt; 0, 1, 0),IF(COUNTIFS(ParticipantUI!$E$151:$E$152, $E14, ParticipantUI!$H$151:$H$152, G$11) &gt; 0, 1, 0),IF(COUNTIFS(ParticipantUI!$E$153:$E$154, $E14, ParticipantUI!$H$153:$H$154, G$11) &gt; 0, 1, 0),IF(COUNTIFS(ParticipantUI!$E$155:$E$157, $E14, ParticipantUI!$H$155:$H$157, G$11) &gt; 0, 1, 0),IF(COUNTIFS(ParticipantUI!$E$179:$E$183, $E14, ParticipantUI!$H$179:$H$183, G$11) &gt; 0, 1, 0),IF(COUNTIFS(ParticipantUI!$E$184:$E$186, $E14, ParticipantUI!$H$184:$H$186, G$11) &gt; 0, 1, 0),IF(COUNTIFS(ParticipantUI!$E$187:$E$189, $E14, ParticipantUI!$H$187:$H$189, G$11) &gt; 0, 1, 0),IF(COUNTIFS(ParticipantUI!$E$190:$E$190, $E14, ParticipantUI!$H$190:$H$190, G$11) &gt; 0, 1, 0),IF(COUNTIFS(ParticipantUI!$E$191:$E$192, $E14, ParticipantUI!$H$191:$H$192, G$11) &gt; 0, 1, 0),IF(COUNTIFS(ParticipantUI!$E$193:$E$194, $E14, ParticipantUI!$H$193:$H$194, G$11) &gt; 0, 1, 0),IF(COUNTIFS(ParticipantUI!$E$212:$E$215, $E14, ParticipantUI!$H$212:$H$215, G$11) &gt; 0, 1, 0),IF(COUNTIFS(ParticipantUI!$E$216:$E$218, $E14, ParticipantUI!$H$216:$H$218, G$11) &gt; 0, 1, 0),IF(COUNTIFS(ParticipantUI!$E$219:$E$220, $E14, ParticipantUI!$H$219:$H$220, G$11) &gt; 0, 1, 0),IF(COUNTIFS(ParticipantUI!$E$221:$E$222, $E14, ParticipantUI!$H$221:$H$222, G$11) &gt; 0, 1, 0),IF(COUNTIFS(ParticipantUI!$E$223:$E$227, $E14, ParticipantUI!$H$223:$H$227, G$11) &gt; 0, 1, 0),IF(COUNTIFS(ParticipantUI!$E$228:$E$229, $E14, ParticipantUI!$H$228:$H$229, G$11) &gt; 0, 1, 0),IF(COUNTIFS(ParticipantUI!$E$259:$E$261, $E14, ParticipantUI!$H$259:$H$261, G$11) &gt; 0, 1, 0),IF(COUNTIFS(ParticipantUI!$E$262:$E$263, $E14, ParticipantUI!$H$262:$H$263, G$11) &gt; 0, 1, 0),IF(COUNTIFS(ParticipantUI!$E$264:$E$265, $E14, ParticipantUI!$H$264:$H$265, G$11) &gt; 0, 1, 0),IF(COUNTIFS(ParticipantUI!$E$266:$E$267, $E14, ParticipantUI!$H$266:$H$267, G$11) &gt; 0, 1, 0),IF(COUNTIFS(ParticipantUI!$E$268:$E$268, $E14, ParticipantUI!$H$268:$H$268, G$11) &gt; 0, 1, 0),IF(COUNTIFS(ParticipantUI!$E$269:$E$269, $E14, ParticipantUI!$H$269:$H$269, G$11) &gt; 0, 1, 0),IF(COUNTIFS(ParticipantUI!$E$25:$E$29, $E14, ParticipantUI!$H$25:$H$29, G$11) &gt; 0, 1, 0),IF(COUNTIFS(ParticipantUI!$E$30:$E$33, $E14, ParticipantUI!$H$30:$H$33, G$11) &gt; 0, 1, 0),IF(COUNTIFS(ParticipantUI!$E$34:$E$37, $E14, ParticipantUI!$H$34:$H$37, G$11) &gt; 0, 1, 0),IF(COUNTIFS(ParticipantUI!$E$38:$E$40, $E14, ParticipantUI!$H$38:$H$40, G$11) &gt; 0, 1, 0),IF(COUNTIFS(ParticipantUI!$E$41:$E$43, $E14, ParticipantUI!$H$41:$H$43, G$11) &gt; 0, 1, 0),IF(COUNTIFS(ParticipantUI!$E$44:$E$46, $E14, ParticipantUI!$H$44:$H$46, G$11) &gt; 0, 1, 0),IF(COUNTIFS(ParticipantUI!$E$72:$E$75, $E14, ParticipantUI!$H$72:$H$75, G$11) &gt; 0, 1, 0),IF(COUNTIFS(ParticipantUI!$E$76:$E$80, $E14, ParticipantUI!$H$76:$H$80, G$11) &gt; 0, 1, 0),IF(COUNTIFS(ParticipantUI!$E$81:$E$86, $E14, ParticipantUI!$H$81:$H$86, G$11) &gt; 0, 1, 0),IF(COUNTIFS(ParticipantUI!$E$87:$E$91, $E14, ParticipantUI!$H$87:$H$91, G$11) &gt; 0, 1, 0),IF(COUNTIFS(ParticipantUI!$E$92:$E$93, $E14, ParticipantUI!$H$92:$H$93, G$11) &gt; 0, 1, 0),IF(COUNTIFS(ParticipantUI!$E$94:$E$96, $E14, ParticipantUI!$H$94:$H$96, G$11) &gt; 0, 1, 0),IF(COUNTIFS(ParticipantUI!$E$118:$E$120, $E14, ParticipantUI!$H$118:$H$120, G$11) &gt; 0, 1, 0),IF(COUNTIFS(ParticipantUI!$E$121:$E$125, $E14, ParticipantUI!$H$121:$H$125, G$11) &gt; 0, 1, 0),IF(COUNTIFS(ParticipantUI!$E$126:$E$130, $E14, ParticipantUI!$H$126:$H$130, G$11) &gt; 0, 1, 0),IF(COUNTIFS(ParticipantUI!$E$131:$E$133, $E14, ParticipantUI!$H$131:$H$133, G$11) &gt; 0, 1, 0),IF(COUNTIFS(ParticipantUI!$E$134:$E$136, $E14, ParticipantUI!$H$134:$H$136, G$11) &gt; 0, 1, 0),IF(COUNTIFS(ParticipantUI!$E$137:$E$140, $E14, ParticipantUI!$H$137:$H$140, G$11) &gt; 0, 1, 0),IF(COUNTIFS(ParticipantUI!$E$158:$E$161, $E14, ParticipantUI!$H$158:$H$161, G$11) &gt; 0, 1, 0),IF(COUNTIFS(ParticipantUI!$E$162:$E$166, $E14, ParticipantUI!$H$162:$H$166, G$11) &gt; 0, 1, 0),IF(COUNTIFS(ParticipantUI!$E$167:$E$169, $E14, ParticipantUI!$H$167:$H$169, G$11) &gt; 0, 1, 0),IF(COUNTIFS(ParticipantUI!$E$170:$E$172, $E14, ParticipantUI!$H$170:$H$172, G$11) &gt; 0, 1, 0),IF(COUNTIFS(ParticipantUI!$E$173:$E$175, $E14, ParticipantUI!$H$173:$H$175, G$11) &gt; 0, 1, 0),IF(COUNTIFS(ParticipantUI!$E$176:$E$178, $E14, ParticipantUI!$H$176:$H$178, G$11) &gt; 0, 1, 0),IF(COUNTIFS(ParticipantUI!$E$195:$E$197, $E14, ParticipantUI!$H$195:$H$197, G$11) &gt; 0, 1, 0),IF(COUNTIFS(ParticipantUI!$E$198:$E$200, $E14, ParticipantUI!$H$198:$H$200, G$11) &gt; 0, 1, 0),IF(COUNTIFS(ParticipantUI!$E$201:$E$204, $E14, ParticipantUI!$H$201:$H$204, G$11) &gt; 0, 1, 0),IF(COUNTIFS(ParticipantUI!$E$205:$E$207, $E14, ParticipantUI!$H$205:$H$207, G$11) &gt; 0, 1, 0),IF(COUNTIFS(ParticipantUI!$E$208:$E$208, $E14, ParticipantUI!$H$208:$H$208, G$11) &gt; 0, 1, 0),IF(COUNTIFS(ParticipantUI!$E$209:$E$211, $E14, ParticipantUI!$H$209:$H$211, G$11) &gt; 0, 1, 0),IF(COUNTIFS(ParticipantUI!$E$230:$E$233, $E14, ParticipantUI!$H$230:$H$233, G$11) &gt; 0, 1, 0),IF(COUNTIFS(ParticipantUI!$E$234:$E$239, $E14, ParticipantUI!$H$234:$H$239, G$11) &gt; 0, 1, 0),IF(COUNTIFS(ParticipantUI!$E$240:$E$243, $E14, ParticipantUI!$H$240:$H$243, G$11) &gt; 0, 1, 0),IF(COUNTIFS(ParticipantUI!$E$244:$E$247, $E14, ParticipantUI!$H$244:$H$247, G$11) &gt; 0, 1, 0),IF(COUNTIFS(ParticipantUI!$E$248:$E$254, $E14, ParticipantUI!$H$248:$H$254, G$11) &gt; 0, 1, 0),IF(COUNTIFS(ParticipantUI!$E$255:$E$258, $E14, ParticipantUI!$H$255:$H$258, G$11) &gt; 0, 1, 0),IF(COUNTIFS(ParticipantUI!$E$270:$E$271, $E14, ParticipantUI!$H$270:$H$271, G$11) &gt; 0, 1, 0),IF(COUNTIFS(ParticipantUI!$E$272:$E$273, $E14, ParticipantUI!$H$272:$H$273, G$11) &gt; 0, 1, 0),IF(COUNTIFS(ParticipantUI!$E$274:$E$276, $E14, ParticipantUI!$H$274:$H$276, G$11) &gt; 0, 1, 0),IF(COUNTIFS(ParticipantUI!$E$277:$E$281, $E14, ParticipantUI!$H$277:$H$281, G$11) &gt; 0, 1, 0),IF(COUNTIFS(ParticipantUI!$E$282:$E$286, $E14, ParticipantUI!$H$282:$H$286, G$11) &gt; 0, 1, 0),IF(COUNTIFS(ParticipantUI!$E$287:$E$289, $E14, ParticipantUI!$H$287:$H$289, G$11) &gt; 0, 1, 0))</f>
        <v>3</v>
      </c>
      <c r="D14" s="29">
        <f>SUM(IF(COUNTIFS(ParticipantUI!$E$2:$E$5, $E14, ParticipantUI!$H$2:$H$5, H$11) &gt; 0, 1, 0),IF(COUNTIFS(ParticipantUI!$E$6:$E$11, $E14, ParticipantUI!$H$6:$H$11, H$11) &gt; 0, 1, 0),IF(COUNTIFS(ParticipantUI!$E$12:$E$16, $E14, ParticipantUI!$H$12:$H$16, H$11) &gt; 0, 1, 0),IF(COUNTIFS(ParticipantUI!$E$17:$E$17, $E14, ParticipantUI!$H$17:$H$17, H$11) &gt; 0, 1, 0),IF(COUNTIFS(ParticipantUI!$E$18:$E$20, $E14, ParticipantUI!$H$18:$H$20, H$11) &gt; 0, 1, 0),IF(COUNTIFS(ParticipantUI!$E$21:$E$24, $E14, ParticipantUI!$H$21:$H$24, H$11) &gt; 0, 1, 0),IF(COUNTIFS(ParticipantUI!$E$47:$E$52, $E14, ParticipantUI!$H$47:$H$52, H$11) &gt; 0, 1, 0),IF(COUNTIFS(ParticipantUI!$E$53:$E$56, $E14, ParticipantUI!$H$53:$H$56, H$11) &gt; 0, 1, 0),IF(COUNTIFS(ParticipantUI!$E$57:$E$61, $E14, ParticipantUI!$H$57:$H$61, H$11) &gt; 0, 1, 0),IF(COUNTIFS(ParticipantUI!$E$62:$E$63, $E14, ParticipantUI!$H$62:$H$63, H$11) &gt; 0, 1, 0),IF(COUNTIFS(ParticipantUI!$E$64:$E$67, $E14, ParticipantUI!$H$64:$H$67, H$11) &gt; 0, 1, 0),IF(COUNTIFS(ParticipantUI!$E$68:$E$71, $E14, ParticipantUI!$H$68:$H$71, H$11) &gt; 0, 1, 0),IF(COUNTIFS(ParticipantUI!$E$97:$E$100, $E14, ParticipantUI!$H$97:$H$100, H$11) &gt; 0, 1, 0),IF(COUNTIFS(ParticipantUI!$E$101:$E$104, $E14, ParticipantUI!$H$101:$H$104, H$11) &gt; 0, 1, 0),IF(COUNTIFS(ParticipantUI!$E$105:$E$107, $E14, ParticipantUI!$H$105:$H$107, H$11) &gt; 0, 1, 0),IF(COUNTIFS(ParticipantUI!$E$108:$E$110, $E14, ParticipantUI!$H$108:$H$110, H$11) &gt; 0, 1, 0),IF(COUNTIFS(ParticipantUI!$E$111:$E$114, $E14, ParticipantUI!$H$111:$H$114, H$11) &gt; 0, 1, 0),IF(COUNTIFS(ParticipantUI!$E$115:$E$117, $E14, ParticipantUI!$H$115:$H$117, H$11) &gt; 0, 1, 0),IF(COUNTIFS(ParticipantUI!$E$141:$E$146, $E14, ParticipantUI!$H$141:$H$146, H$11) &gt; 0, 1, 0),IF(COUNTIFS(ParticipantUI!$E$147:$E$148, $E14, ParticipantUI!$H$147:$H$148, H$11) &gt; 0, 1, 0),IF(COUNTIFS(ParticipantUI!$E$149:$E$150, $E14, ParticipantUI!$H$149:$H$150, H$11) &gt; 0, 1, 0),IF(COUNTIFS(ParticipantUI!$E$151:$E$152, $E14, ParticipantUI!$H$151:$H$152, H$11) &gt; 0, 1, 0),IF(COUNTIFS(ParticipantUI!$E$153:$E$154, $E14, ParticipantUI!$H$153:$H$154, H$11) &gt; 0, 1, 0),IF(COUNTIFS(ParticipantUI!$E$155:$E$157, $E14, ParticipantUI!$H$155:$H$157, H$11) &gt; 0, 1, 0),IF(COUNTIFS(ParticipantUI!$E$179:$E$183, $E14, ParticipantUI!$H$179:$H$183, H$11) &gt; 0, 1, 0),IF(COUNTIFS(ParticipantUI!$E$184:$E$186, $E14, ParticipantUI!$H$184:$H$186, H$11) &gt; 0, 1, 0),IF(COUNTIFS(ParticipantUI!$E$187:$E$189, $E14, ParticipantUI!$H$187:$H$189, H$11) &gt; 0, 1, 0),IF(COUNTIFS(ParticipantUI!$E$190:$E$190, $E14, ParticipantUI!$H$190:$H$190, H$11) &gt; 0, 1, 0),IF(COUNTIFS(ParticipantUI!$E$191:$E$192, $E14, ParticipantUI!$H$191:$H$192, H$11) &gt; 0, 1, 0),IF(COUNTIFS(ParticipantUI!$E$193:$E$194, $E14, ParticipantUI!$H$193:$H$194, H$11) &gt; 0, 1, 0),IF(COUNTIFS(ParticipantUI!$E$212:$E$215, $E14, ParticipantUI!$H$212:$H$215, H$11) &gt; 0, 1, 0),IF(COUNTIFS(ParticipantUI!$E$216:$E$218, $E14, ParticipantUI!$H$216:$H$218, H$11) &gt; 0, 1, 0),IF(COUNTIFS(ParticipantUI!$E$219:$E$220, $E14, ParticipantUI!$H$219:$H$220, H$11) &gt; 0, 1, 0),IF(COUNTIFS(ParticipantUI!$E$221:$E$222, $E14, ParticipantUI!$H$221:$H$222, H$11) &gt; 0, 1, 0),IF(COUNTIFS(ParticipantUI!$E$223:$E$227, $E14, ParticipantUI!$H$223:$H$227, H$11) &gt; 0, 1, 0),IF(COUNTIFS(ParticipantUI!$E$228:$E$229, $E14, ParticipantUI!$H$228:$H$229, H$11) &gt; 0, 1, 0),IF(COUNTIFS(ParticipantUI!$E$259:$E$261, $E14, ParticipantUI!$H$259:$H$261, H$11) &gt; 0, 1, 0),IF(COUNTIFS(ParticipantUI!$E$262:$E$263, $E14, ParticipantUI!$H$262:$H$263, H$11) &gt; 0, 1, 0),IF(COUNTIFS(ParticipantUI!$E$264:$E$265, $E14, ParticipantUI!$H$264:$H$265, H$11) &gt; 0, 1, 0),IF(COUNTIFS(ParticipantUI!$E$266:$E$267, $E14, ParticipantUI!$H$266:$H$267, H$11) &gt; 0, 1, 0),IF(COUNTIFS(ParticipantUI!$E$268:$E$268, $E14, ParticipantUI!$H$268:$H$268, H$11) &gt; 0, 1, 0),IF(COUNTIFS(ParticipantUI!$E$269:$E$269, $E14, ParticipantUI!$H$269:$H$269, H$11) &gt; 0, 1, 0),IF(COUNTIFS(ParticipantUI!$E$25:$E$29, $E14, ParticipantUI!$H$25:$H$29, H$11) &gt; 0, 1, 0),IF(COUNTIFS(ParticipantUI!$E$30:$E$33, $E14, ParticipantUI!$H$30:$H$33, H$11) &gt; 0, 1, 0),IF(COUNTIFS(ParticipantUI!$E$34:$E$37, $E14, ParticipantUI!$H$34:$H$37, H$11) &gt; 0, 1, 0),IF(COUNTIFS(ParticipantUI!$E$38:$E$40, $E14, ParticipantUI!$H$38:$H$40, H$11) &gt; 0, 1, 0),IF(COUNTIFS(ParticipantUI!$E$41:$E$43, $E14, ParticipantUI!$H$41:$H$43, H$11) &gt; 0, 1, 0),IF(COUNTIFS(ParticipantUI!$E$44:$E$46, $E14, ParticipantUI!$H$44:$H$46, H$11) &gt; 0, 1, 0),IF(COUNTIFS(ParticipantUI!$E$72:$E$75, $E14, ParticipantUI!$H$72:$H$75, H$11) &gt; 0, 1, 0),IF(COUNTIFS(ParticipantUI!$E$76:$E$80, $E14, ParticipantUI!$H$76:$H$80, H$11) &gt; 0, 1, 0),IF(COUNTIFS(ParticipantUI!$E$81:$E$86, $E14, ParticipantUI!$H$81:$H$86, H$11) &gt; 0, 1, 0),IF(COUNTIFS(ParticipantUI!$E$87:$E$91, $E14, ParticipantUI!$H$87:$H$91, H$11) &gt; 0, 1, 0),IF(COUNTIFS(ParticipantUI!$E$92:$E$93, $E14, ParticipantUI!$H$92:$H$93, H$11) &gt; 0, 1, 0),IF(COUNTIFS(ParticipantUI!$E$94:$E$96, $E14, ParticipantUI!$H$94:$H$96, H$11) &gt; 0, 1, 0),IF(COUNTIFS(ParticipantUI!$E$118:$E$120, $E14, ParticipantUI!$H$118:$H$120, H$11) &gt; 0, 1, 0),IF(COUNTIFS(ParticipantUI!$E$121:$E$125, $E14, ParticipantUI!$H$121:$H$125, H$11) &gt; 0, 1, 0),IF(COUNTIFS(ParticipantUI!$E$126:$E$130, $E14, ParticipantUI!$H$126:$H$130, H$11) &gt; 0, 1, 0),IF(COUNTIFS(ParticipantUI!$E$131:$E$133, $E14, ParticipantUI!$H$131:$H$133, H$11) &gt; 0, 1, 0),IF(COUNTIFS(ParticipantUI!$E$134:$E$136, $E14, ParticipantUI!$H$134:$H$136, H$11) &gt; 0, 1, 0),IF(COUNTIFS(ParticipantUI!$E$137:$E$140, $E14, ParticipantUI!$H$137:$H$140, H$11) &gt; 0, 1, 0),IF(COUNTIFS(ParticipantUI!$E$158:$E$161, $E14, ParticipantUI!$H$158:$H$161, H$11) &gt; 0, 1, 0),IF(COUNTIFS(ParticipantUI!$E$162:$E$166, $E14, ParticipantUI!$H$162:$H$166, H$11) &gt; 0, 1, 0),IF(COUNTIFS(ParticipantUI!$E$167:$E$169, $E14, ParticipantUI!$H$167:$H$169, H$11) &gt; 0, 1, 0),IF(COUNTIFS(ParticipantUI!$E$170:$E$172, $E14, ParticipantUI!$H$170:$H$172, H$11) &gt; 0, 1, 0),IF(COUNTIFS(ParticipantUI!$E$173:$E$175, $E14, ParticipantUI!$H$173:$H$175, H$11) &gt; 0, 1, 0),IF(COUNTIFS(ParticipantUI!$E$176:$E$178, $E14, ParticipantUI!$H$176:$H$178, H$11) &gt; 0, 1, 0),IF(COUNTIFS(ParticipantUI!$E$195:$E$197, $E14, ParticipantUI!$H$195:$H$197, H$11) &gt; 0, 1, 0),IF(COUNTIFS(ParticipantUI!$E$198:$E$200, $E14, ParticipantUI!$H$198:$H$200, H$11) &gt; 0, 1, 0),IF(COUNTIFS(ParticipantUI!$E$201:$E$204, $E14, ParticipantUI!$H$201:$H$204, H$11) &gt; 0, 1, 0),IF(COUNTIFS(ParticipantUI!$E$205:$E$207, $E14, ParticipantUI!$H$205:$H$207, H$11) &gt; 0, 1, 0),IF(COUNTIFS(ParticipantUI!$E$208:$E$208, $E14, ParticipantUI!$H$208:$H$208, H$11) &gt; 0, 1, 0),IF(COUNTIFS(ParticipantUI!$E$209:$E$211, $E14, ParticipantUI!$H$209:$H$211, H$11) &gt; 0, 1, 0),IF(COUNTIFS(ParticipantUI!$E$230:$E$233, $E14, ParticipantUI!$H$230:$H$233, H$11) &gt; 0, 1, 0),IF(COUNTIFS(ParticipantUI!$E$234:$E$239, $E14, ParticipantUI!$H$234:$H$239, H$11) &gt; 0, 1, 0),IF(COUNTIFS(ParticipantUI!$E$240:$E$243, $E14, ParticipantUI!$H$240:$H$243, H$11) &gt; 0, 1, 0),IF(COUNTIFS(ParticipantUI!$E$244:$E$247, $E14, ParticipantUI!$H$244:$H$247, H$11) &gt; 0, 1, 0),IF(COUNTIFS(ParticipantUI!$E$248:$E$254, $E14, ParticipantUI!$H$248:$H$254, H$11) &gt; 0, 1, 0),IF(COUNTIFS(ParticipantUI!$E$255:$E$258, $E14, ParticipantUI!$H$255:$H$258, H$11) &gt; 0, 1, 0),IF(COUNTIFS(ParticipantUI!$E$270:$E$271, $E14, ParticipantUI!$H$270:$H$271, H$11) &gt; 0, 1, 0),IF(COUNTIFS(ParticipantUI!$E$272:$E$273, $E14, ParticipantUI!$H$272:$H$273, H$11) &gt; 0, 1, 0),IF(COUNTIFS(ParticipantUI!$E$274:$E$276, $E14, ParticipantUI!$H$274:$H$276, H$11) &gt; 0, 1, 0),IF(COUNTIFS(ParticipantUI!$E$277:$E$281, $E14, ParticipantUI!$H$277:$H$281, H$11) &gt; 0, 1, 0),IF(COUNTIFS(ParticipantUI!$E$282:$E$286, $E14, ParticipantUI!$H$282:$H$286, H$11) &gt; 0, 1, 0),IF(COUNTIFS(ParticipantUI!$E$287:$E$289, $E14, ParticipantUI!$H$287:$H$289, H$11) &gt; 0, 1, 0))</f>
        <v>1</v>
      </c>
      <c r="E14" s="33" t="s">
        <v>927</v>
      </c>
      <c r="J14" s="38">
        <f t="shared" si="3"/>
        <v>2.8571428571428572</v>
      </c>
      <c r="K14" s="38">
        <f t="shared" si="4"/>
        <v>5</v>
      </c>
      <c r="L14" s="38">
        <f t="shared" si="5"/>
        <v>2.6315789473684208</v>
      </c>
    </row>
    <row r="15" spans="1:12" ht="16" x14ac:dyDescent="0.15">
      <c r="A15" s="26" t="s">
        <v>779</v>
      </c>
      <c r="B15" s="29">
        <f>SUM(IF(COUNTIFS(ParticipantUI!$E$2:$E$5, $E15, ParticipantUI!$H$2:$H$5, F$11) &gt; 0, 1, 0),IF(COUNTIFS(ParticipantUI!$E$6:$E$11, $E15, ParticipantUI!$H$6:$H$11, F$11) &gt; 0, 1, 0),IF(COUNTIFS(ParticipantUI!$E$12:$E$16, $E15, ParticipantUI!$H$12:$H$16, F$11) &gt; 0, 1, 0),IF(COUNTIFS(ParticipantUI!$E$17:$E$17, $E15, ParticipantUI!$H$17:$H$17, F$11) &gt; 0, 1, 0),IF(COUNTIFS(ParticipantUI!$E$18:$E$20, $E15, ParticipantUI!$H$18:$H$20, F$11) &gt; 0, 1, 0),IF(COUNTIFS(ParticipantUI!$E$21:$E$24, $E15, ParticipantUI!$H$21:$H$24, F$11) &gt; 0, 1, 0),IF(COUNTIFS(ParticipantUI!$E$47:$E$52, $E15, ParticipantUI!$H$47:$H$52, F$11) &gt; 0, 1, 0),IF(COUNTIFS(ParticipantUI!$E$53:$E$56, $E15, ParticipantUI!$H$53:$H$56, F$11) &gt; 0, 1, 0),IF(COUNTIFS(ParticipantUI!$E$57:$E$61, $E15, ParticipantUI!$H$57:$H$61, F$11) &gt; 0, 1, 0),IF(COUNTIFS(ParticipantUI!$E$62:$E$63, $E15, ParticipantUI!$H$62:$H$63, F$11) &gt; 0, 1, 0),IF(COUNTIFS(ParticipantUI!$E$64:$E$67, $E15, ParticipantUI!$H$64:$H$67, F$11) &gt; 0, 1, 0),IF(COUNTIFS(ParticipantUI!$E$68:$E$71, $E15, ParticipantUI!$H$68:$H$71, F$11) &gt; 0, 1, 0),IF(COUNTIFS(ParticipantUI!$E$97:$E$100, $E15, ParticipantUI!$H$97:$H$100, F$11) &gt; 0, 1, 0),IF(COUNTIFS(ParticipantUI!$E$101:$E$104, $E15, ParticipantUI!$H$101:$H$104, F$11) &gt; 0, 1, 0),IF(COUNTIFS(ParticipantUI!$E$105:$E$107, $E15, ParticipantUI!$H$105:$H$107, F$11) &gt; 0, 1, 0),IF(COUNTIFS(ParticipantUI!$E$108:$E$110, $E15, ParticipantUI!$H$108:$H$110, F$11) &gt; 0, 1, 0),IF(COUNTIFS(ParticipantUI!$E$111:$E$114, $E15, ParticipantUI!$H$111:$H$114, F$11) &gt; 0, 1, 0),IF(COUNTIFS(ParticipantUI!$E$115:$E$117, $E15, ParticipantUI!$H$115:$H$117, F$11) &gt; 0, 1, 0),IF(COUNTIFS(ParticipantUI!$E$141:$E$146, $E15, ParticipantUI!$H$141:$H$146, F$11) &gt; 0, 1, 0),IF(COUNTIFS(ParticipantUI!$E$147:$E$148, $E15, ParticipantUI!$H$147:$H$148, F$11) &gt; 0, 1, 0),IF(COUNTIFS(ParticipantUI!$E$149:$E$150, $E15, ParticipantUI!$H$149:$H$150, F$11) &gt; 0, 1, 0),IF(COUNTIFS(ParticipantUI!$E$151:$E$152, $E15, ParticipantUI!$H$151:$H$152, F$11) &gt; 0, 1, 0),IF(COUNTIFS(ParticipantUI!$E$153:$E$154, $E15, ParticipantUI!$H$153:$H$154, F$11) &gt; 0, 1, 0),IF(COUNTIFS(ParticipantUI!$E$155:$E$157, $E15, ParticipantUI!$H$155:$H$157, F$11) &gt; 0, 1, 0),IF(COUNTIFS(ParticipantUI!$E$179:$E$183, $E15, ParticipantUI!$H$179:$H$183, F$11) &gt; 0, 1, 0),IF(COUNTIFS(ParticipantUI!$E$184:$E$186, $E15, ParticipantUI!$H$184:$H$186, F$11) &gt; 0, 1, 0),IF(COUNTIFS(ParticipantUI!$E$187:$E$189, $E15, ParticipantUI!$H$187:$H$189, F$11) &gt; 0, 1, 0),IF(COUNTIFS(ParticipantUI!$E$190:$E$190, $E15, ParticipantUI!$H$190:$H$190, F$11) &gt; 0, 1, 0),IF(COUNTIFS(ParticipantUI!$E$191:$E$192, $E15, ParticipantUI!$H$191:$H$192, F$11) &gt; 0, 1, 0),IF(COUNTIFS(ParticipantUI!$E$193:$E$194, $E15, ParticipantUI!$H$193:$H$194, F$11) &gt; 0, 1, 0),IF(COUNTIFS(ParticipantUI!$E$212:$E$215, $E15, ParticipantUI!$H$212:$H$215, F$11) &gt; 0, 1, 0),IF(COUNTIFS(ParticipantUI!$E$216:$E$218, $E15, ParticipantUI!$H$216:$H$218, F$11) &gt; 0, 1, 0),IF(COUNTIFS(ParticipantUI!$E$219:$E$220, $E15, ParticipantUI!$H$219:$H$220, F$11) &gt; 0, 1, 0),IF(COUNTIFS(ParticipantUI!$E$221:$E$222, $E15, ParticipantUI!$H$221:$H$222, F$11) &gt; 0, 1, 0),IF(COUNTIFS(ParticipantUI!$E$223:$E$227, $E15, ParticipantUI!$H$223:$H$227, F$11) &gt; 0, 1, 0),IF(COUNTIFS(ParticipantUI!$E$228:$E$229, $E15, ParticipantUI!$H$228:$H$229, F$11) &gt; 0, 1, 0),IF(COUNTIFS(ParticipantUI!$E$259:$E$261, $E15, ParticipantUI!$H$259:$H$261, F$11) &gt; 0, 1, 0),IF(COUNTIFS(ParticipantUI!$E$262:$E$263, $E15, ParticipantUI!$H$262:$H$263, F$11) &gt; 0, 1, 0),IF(COUNTIFS(ParticipantUI!$E$264:$E$265, $E15, ParticipantUI!$H$264:$H$265, F$11) &gt; 0, 1, 0),IF(COUNTIFS(ParticipantUI!$E$266:$E$267, $E15, ParticipantUI!$H$266:$H$267, F$11) &gt; 0, 1, 0),IF(COUNTIFS(ParticipantUI!$E$268:$E$268, $E15, ParticipantUI!$H$268:$H$268, F$11) &gt; 0, 1, 0),IF(COUNTIFS(ParticipantUI!$E$269:$E$269, $E15, ParticipantUI!$H$269:$H$269, F$11) &gt; 0, 1, 0),IF(COUNTIFS(ParticipantUI!$E$25:$E$29, $E15, ParticipantUI!$H$25:$H$29, F$11) &gt; 0, 1, 0),IF(COUNTIFS(ParticipantUI!$E$30:$E$33, $E15, ParticipantUI!$H$30:$H$33, F$11) &gt; 0, 1, 0),IF(COUNTIFS(ParticipantUI!$E$34:$E$37, $E15, ParticipantUI!$H$34:$H$37, F$11) &gt; 0, 1, 0),IF(COUNTIFS(ParticipantUI!$E$38:$E$40, $E15, ParticipantUI!$H$38:$H$40, F$11) &gt; 0, 1, 0),IF(COUNTIFS(ParticipantUI!$E$41:$E$43, $E15, ParticipantUI!$H$41:$H$43, F$11) &gt; 0, 1, 0),IF(COUNTIFS(ParticipantUI!$E$44:$E$46, $E15, ParticipantUI!$H$44:$H$46, F$11) &gt; 0, 1, 0),IF(COUNTIFS(ParticipantUI!$E$72:$E$75, $E15, ParticipantUI!$H$72:$H$75, F$11) &gt; 0, 1, 0),IF(COUNTIFS(ParticipantUI!$E$76:$E$80, $E15, ParticipantUI!$H$76:$H$80, F$11) &gt; 0, 1, 0),IF(COUNTIFS(ParticipantUI!$E$81:$E$86, $E15, ParticipantUI!$H$81:$H$86, F$11) &gt; 0, 1, 0),IF(COUNTIFS(ParticipantUI!$E$87:$E$91, $E15, ParticipantUI!$H$87:$H$91, F$11) &gt; 0, 1, 0),IF(COUNTIFS(ParticipantUI!$E$92:$E$93, $E15, ParticipantUI!$H$92:$H$93, F$11) &gt; 0, 1, 0),IF(COUNTIFS(ParticipantUI!$E$94:$E$96, $E15, ParticipantUI!$H$94:$H$96, F$11) &gt; 0, 1, 0),IF(COUNTIFS(ParticipantUI!$E$118:$E$120, $E15, ParticipantUI!$H$118:$H$120, F$11) &gt; 0, 1, 0),IF(COUNTIFS(ParticipantUI!$E$121:$E$125, $E15, ParticipantUI!$H$121:$H$125, F$11) &gt; 0, 1, 0),IF(COUNTIFS(ParticipantUI!$E$126:$E$130, $E15, ParticipantUI!$H$126:$H$130, F$11) &gt; 0, 1, 0),IF(COUNTIFS(ParticipantUI!$E$131:$E$133, $E15, ParticipantUI!$H$131:$H$133, F$11) &gt; 0, 1, 0),IF(COUNTIFS(ParticipantUI!$E$134:$E$136, $E15, ParticipantUI!$H$134:$H$136, F$11) &gt; 0, 1, 0),IF(COUNTIFS(ParticipantUI!$E$137:$E$140, $E15, ParticipantUI!$H$137:$H$140, F$11) &gt; 0, 1, 0),IF(COUNTIFS(ParticipantUI!$E$158:$E$161, $E15, ParticipantUI!$H$158:$H$161, F$11) &gt; 0, 1, 0),IF(COUNTIFS(ParticipantUI!$E$162:$E$166, $E15, ParticipantUI!$H$162:$H$166, F$11) &gt; 0, 1, 0),IF(COUNTIFS(ParticipantUI!$E$167:$E$169, $E15, ParticipantUI!$H$167:$H$169, F$11) &gt; 0, 1, 0),IF(COUNTIFS(ParticipantUI!$E$170:$E$172, $E15, ParticipantUI!$H$170:$H$172, F$11) &gt; 0, 1, 0),IF(COUNTIFS(ParticipantUI!$E$173:$E$175, $E15, ParticipantUI!$H$173:$H$175, F$11) &gt; 0, 1, 0),IF(COUNTIFS(ParticipantUI!$E$176:$E$178, $E15, ParticipantUI!$H$176:$H$178, F$11) &gt; 0, 1, 0),IF(COUNTIFS(ParticipantUI!$E$195:$E$197, $E15, ParticipantUI!$H$195:$H$197, F$11) &gt; 0, 1, 0),IF(COUNTIFS(ParticipantUI!$E$198:$E$200, $E15, ParticipantUI!$H$198:$H$200, F$11) &gt; 0, 1, 0),IF(COUNTIFS(ParticipantUI!$E$201:$E$204, $E15, ParticipantUI!$H$201:$H$204, F$11) &gt; 0, 1, 0),IF(COUNTIFS(ParticipantUI!$E$205:$E$207, $E15, ParticipantUI!$H$205:$H$207, F$11) &gt; 0, 1, 0),IF(COUNTIFS(ParticipantUI!$E$208:$E$208, $E15, ParticipantUI!$H$208:$H$208, F$11) &gt; 0, 1, 0),IF(COUNTIFS(ParticipantUI!$E$209:$E$211, $E15, ParticipantUI!$H$209:$H$211, F$11) &gt; 0, 1, 0),IF(COUNTIFS(ParticipantUI!$E$230:$E$233, $E15, ParticipantUI!$H$230:$H$233, F$11) &gt; 0, 1, 0),IF(COUNTIFS(ParticipantUI!$E$234:$E$239, $E15, ParticipantUI!$H$234:$H$239, F$11) &gt; 0, 1, 0),IF(COUNTIFS(ParticipantUI!$E$240:$E$243, $E15, ParticipantUI!$H$240:$H$243, F$11) &gt; 0, 1, 0),IF(COUNTIFS(ParticipantUI!$E$244:$E$247, $E15, ParticipantUI!$H$244:$H$247, F$11) &gt; 0, 1, 0),IF(COUNTIFS(ParticipantUI!$E$248:$E$254, $E15, ParticipantUI!$H$248:$H$254, F$11) &gt; 0, 1, 0),IF(COUNTIFS(ParticipantUI!$E$255:$E$258, $E15, ParticipantUI!$H$255:$H$258, F$11) &gt; 0, 1, 0),IF(COUNTIFS(ParticipantUI!$E$270:$E$271, $E15, ParticipantUI!$H$270:$H$271, F$11) &gt; 0, 1, 0),IF(COUNTIFS(ParticipantUI!$E$272:$E$273, $E15, ParticipantUI!$H$272:$H$273, F$11) &gt; 0, 1, 0),IF(COUNTIFS(ParticipantUI!$E$274:$E$276, $E15, ParticipantUI!$H$274:$H$276, F$11) &gt; 0, 1, 0),IF(COUNTIFS(ParticipantUI!$E$277:$E$281, $E15, ParticipantUI!$H$277:$H$281, F$11) &gt; 0, 1, 0),IF(COUNTIFS(ParticipantUI!$E$282:$E$286, $E15, ParticipantUI!$H$282:$H$286, F$11) &gt; 0, 1, 0),IF(COUNTIFS(ParticipantUI!$E$287:$E$289, $E15, ParticipantUI!$H$287:$H$289, F$11) &gt; 0, 1, 0))</f>
        <v>6</v>
      </c>
      <c r="C15" s="29">
        <f>SUM(IF(COUNTIFS(ParticipantUI!$E$2:$E$5, $E15, ParticipantUI!$H$2:$H$5, G$11) &gt; 0, 1, 0),IF(COUNTIFS(ParticipantUI!$E$6:$E$11, $E15, ParticipantUI!$H$6:$H$11, G$11) &gt; 0, 1, 0),IF(COUNTIFS(ParticipantUI!$E$12:$E$16, $E15, ParticipantUI!$H$12:$H$16, G$11) &gt; 0, 1, 0),IF(COUNTIFS(ParticipantUI!$E$17:$E$17, $E15, ParticipantUI!$H$17:$H$17, G$11) &gt; 0, 1, 0),IF(COUNTIFS(ParticipantUI!$E$18:$E$20, $E15, ParticipantUI!$H$18:$H$20, G$11) &gt; 0, 1, 0),IF(COUNTIFS(ParticipantUI!$E$21:$E$24, $E15, ParticipantUI!$H$21:$H$24, G$11) &gt; 0, 1, 0),IF(COUNTIFS(ParticipantUI!$E$47:$E$52, $E15, ParticipantUI!$H$47:$H$52, G$11) &gt; 0, 1, 0),IF(COUNTIFS(ParticipantUI!$E$53:$E$56, $E15, ParticipantUI!$H$53:$H$56, G$11) &gt; 0, 1, 0),IF(COUNTIFS(ParticipantUI!$E$57:$E$61, $E15, ParticipantUI!$H$57:$H$61, G$11) &gt; 0, 1, 0),IF(COUNTIFS(ParticipantUI!$E$62:$E$63, $E15, ParticipantUI!$H$62:$H$63, G$11) &gt; 0, 1, 0),IF(COUNTIFS(ParticipantUI!$E$64:$E$67, $E15, ParticipantUI!$H$64:$H$67, G$11) &gt; 0, 1, 0),IF(COUNTIFS(ParticipantUI!$E$68:$E$71, $E15, ParticipantUI!$H$68:$H$71, G$11) &gt; 0, 1, 0),IF(COUNTIFS(ParticipantUI!$E$97:$E$100, $E15, ParticipantUI!$H$97:$H$100, G$11) &gt; 0, 1, 0),IF(COUNTIFS(ParticipantUI!$E$101:$E$104, $E15, ParticipantUI!$H$101:$H$104, G$11) &gt; 0, 1, 0),IF(COUNTIFS(ParticipantUI!$E$105:$E$107, $E15, ParticipantUI!$H$105:$H$107, G$11) &gt; 0, 1, 0),IF(COUNTIFS(ParticipantUI!$E$108:$E$110, $E15, ParticipantUI!$H$108:$H$110, G$11) &gt; 0, 1, 0),IF(COUNTIFS(ParticipantUI!$E$111:$E$114, $E15, ParticipantUI!$H$111:$H$114, G$11) &gt; 0, 1, 0),IF(COUNTIFS(ParticipantUI!$E$115:$E$117, $E15, ParticipantUI!$H$115:$H$117, G$11) &gt; 0, 1, 0),IF(COUNTIFS(ParticipantUI!$E$141:$E$146, $E15, ParticipantUI!$H$141:$H$146, G$11) &gt; 0, 1, 0),IF(COUNTIFS(ParticipantUI!$E$147:$E$148, $E15, ParticipantUI!$H$147:$H$148, G$11) &gt; 0, 1, 0),IF(COUNTIFS(ParticipantUI!$E$149:$E$150, $E15, ParticipantUI!$H$149:$H$150, G$11) &gt; 0, 1, 0),IF(COUNTIFS(ParticipantUI!$E$151:$E$152, $E15, ParticipantUI!$H$151:$H$152, G$11) &gt; 0, 1, 0),IF(COUNTIFS(ParticipantUI!$E$153:$E$154, $E15, ParticipantUI!$H$153:$H$154, G$11) &gt; 0, 1, 0),IF(COUNTIFS(ParticipantUI!$E$155:$E$157, $E15, ParticipantUI!$H$155:$H$157, G$11) &gt; 0, 1, 0),IF(COUNTIFS(ParticipantUI!$E$179:$E$183, $E15, ParticipantUI!$H$179:$H$183, G$11) &gt; 0, 1, 0),IF(COUNTIFS(ParticipantUI!$E$184:$E$186, $E15, ParticipantUI!$H$184:$H$186, G$11) &gt; 0, 1, 0),IF(COUNTIFS(ParticipantUI!$E$187:$E$189, $E15, ParticipantUI!$H$187:$H$189, G$11) &gt; 0, 1, 0),IF(COUNTIFS(ParticipantUI!$E$190:$E$190, $E15, ParticipantUI!$H$190:$H$190, G$11) &gt; 0, 1, 0),IF(COUNTIFS(ParticipantUI!$E$191:$E$192, $E15, ParticipantUI!$H$191:$H$192, G$11) &gt; 0, 1, 0),IF(COUNTIFS(ParticipantUI!$E$193:$E$194, $E15, ParticipantUI!$H$193:$H$194, G$11) &gt; 0, 1, 0),IF(COUNTIFS(ParticipantUI!$E$212:$E$215, $E15, ParticipantUI!$H$212:$H$215, G$11) &gt; 0, 1, 0),IF(COUNTIFS(ParticipantUI!$E$216:$E$218, $E15, ParticipantUI!$H$216:$H$218, G$11) &gt; 0, 1, 0),IF(COUNTIFS(ParticipantUI!$E$219:$E$220, $E15, ParticipantUI!$H$219:$H$220, G$11) &gt; 0, 1, 0),IF(COUNTIFS(ParticipantUI!$E$221:$E$222, $E15, ParticipantUI!$H$221:$H$222, G$11) &gt; 0, 1, 0),IF(COUNTIFS(ParticipantUI!$E$223:$E$227, $E15, ParticipantUI!$H$223:$H$227, G$11) &gt; 0, 1, 0),IF(COUNTIFS(ParticipantUI!$E$228:$E$229, $E15, ParticipantUI!$H$228:$H$229, G$11) &gt; 0, 1, 0),IF(COUNTIFS(ParticipantUI!$E$259:$E$261, $E15, ParticipantUI!$H$259:$H$261, G$11) &gt; 0, 1, 0),IF(COUNTIFS(ParticipantUI!$E$262:$E$263, $E15, ParticipantUI!$H$262:$H$263, G$11) &gt; 0, 1, 0),IF(COUNTIFS(ParticipantUI!$E$264:$E$265, $E15, ParticipantUI!$H$264:$H$265, G$11) &gt; 0, 1, 0),IF(COUNTIFS(ParticipantUI!$E$266:$E$267, $E15, ParticipantUI!$H$266:$H$267, G$11) &gt; 0, 1, 0),IF(COUNTIFS(ParticipantUI!$E$268:$E$268, $E15, ParticipantUI!$H$268:$H$268, G$11) &gt; 0, 1, 0),IF(COUNTIFS(ParticipantUI!$E$269:$E$269, $E15, ParticipantUI!$H$269:$H$269, G$11) &gt; 0, 1, 0),IF(COUNTIFS(ParticipantUI!$E$25:$E$29, $E15, ParticipantUI!$H$25:$H$29, G$11) &gt; 0, 1, 0),IF(COUNTIFS(ParticipantUI!$E$30:$E$33, $E15, ParticipantUI!$H$30:$H$33, G$11) &gt; 0, 1, 0),IF(COUNTIFS(ParticipantUI!$E$34:$E$37, $E15, ParticipantUI!$H$34:$H$37, G$11) &gt; 0, 1, 0),IF(COUNTIFS(ParticipantUI!$E$38:$E$40, $E15, ParticipantUI!$H$38:$H$40, G$11) &gt; 0, 1, 0),IF(COUNTIFS(ParticipantUI!$E$41:$E$43, $E15, ParticipantUI!$H$41:$H$43, G$11) &gt; 0, 1, 0),IF(COUNTIFS(ParticipantUI!$E$44:$E$46, $E15, ParticipantUI!$H$44:$H$46, G$11) &gt; 0, 1, 0),IF(COUNTIFS(ParticipantUI!$E$72:$E$75, $E15, ParticipantUI!$H$72:$H$75, G$11) &gt; 0, 1, 0),IF(COUNTIFS(ParticipantUI!$E$76:$E$80, $E15, ParticipantUI!$H$76:$H$80, G$11) &gt; 0, 1, 0),IF(COUNTIFS(ParticipantUI!$E$81:$E$86, $E15, ParticipantUI!$H$81:$H$86, G$11) &gt; 0, 1, 0),IF(COUNTIFS(ParticipantUI!$E$87:$E$91, $E15, ParticipantUI!$H$87:$H$91, G$11) &gt; 0, 1, 0),IF(COUNTIFS(ParticipantUI!$E$92:$E$93, $E15, ParticipantUI!$H$92:$H$93, G$11) &gt; 0, 1, 0),IF(COUNTIFS(ParticipantUI!$E$94:$E$96, $E15, ParticipantUI!$H$94:$H$96, G$11) &gt; 0, 1, 0),IF(COUNTIFS(ParticipantUI!$E$118:$E$120, $E15, ParticipantUI!$H$118:$H$120, G$11) &gt; 0, 1, 0),IF(COUNTIFS(ParticipantUI!$E$121:$E$125, $E15, ParticipantUI!$H$121:$H$125, G$11) &gt; 0, 1, 0),IF(COUNTIFS(ParticipantUI!$E$126:$E$130, $E15, ParticipantUI!$H$126:$H$130, G$11) &gt; 0, 1, 0),IF(COUNTIFS(ParticipantUI!$E$131:$E$133, $E15, ParticipantUI!$H$131:$H$133, G$11) &gt; 0, 1, 0),IF(COUNTIFS(ParticipantUI!$E$134:$E$136, $E15, ParticipantUI!$H$134:$H$136, G$11) &gt; 0, 1, 0),IF(COUNTIFS(ParticipantUI!$E$137:$E$140, $E15, ParticipantUI!$H$137:$H$140, G$11) &gt; 0, 1, 0),IF(COUNTIFS(ParticipantUI!$E$158:$E$161, $E15, ParticipantUI!$H$158:$H$161, G$11) &gt; 0, 1, 0),IF(COUNTIFS(ParticipantUI!$E$162:$E$166, $E15, ParticipantUI!$H$162:$H$166, G$11) &gt; 0, 1, 0),IF(COUNTIFS(ParticipantUI!$E$167:$E$169, $E15, ParticipantUI!$H$167:$H$169, G$11) &gt; 0, 1, 0),IF(COUNTIFS(ParticipantUI!$E$170:$E$172, $E15, ParticipantUI!$H$170:$H$172, G$11) &gt; 0, 1, 0),IF(COUNTIFS(ParticipantUI!$E$173:$E$175, $E15, ParticipantUI!$H$173:$H$175, G$11) &gt; 0, 1, 0),IF(COUNTIFS(ParticipantUI!$E$176:$E$178, $E15, ParticipantUI!$H$176:$H$178, G$11) &gt; 0, 1, 0),IF(COUNTIFS(ParticipantUI!$E$195:$E$197, $E15, ParticipantUI!$H$195:$H$197, G$11) &gt; 0, 1, 0),IF(COUNTIFS(ParticipantUI!$E$198:$E$200, $E15, ParticipantUI!$H$198:$H$200, G$11) &gt; 0, 1, 0),IF(COUNTIFS(ParticipantUI!$E$201:$E$204, $E15, ParticipantUI!$H$201:$H$204, G$11) &gt; 0, 1, 0),IF(COUNTIFS(ParticipantUI!$E$205:$E$207, $E15, ParticipantUI!$H$205:$H$207, G$11) &gt; 0, 1, 0),IF(COUNTIFS(ParticipantUI!$E$208:$E$208, $E15, ParticipantUI!$H$208:$H$208, G$11) &gt; 0, 1, 0),IF(COUNTIFS(ParticipantUI!$E$209:$E$211, $E15, ParticipantUI!$H$209:$H$211, G$11) &gt; 0, 1, 0),IF(COUNTIFS(ParticipantUI!$E$230:$E$233, $E15, ParticipantUI!$H$230:$H$233, G$11) &gt; 0, 1, 0),IF(COUNTIFS(ParticipantUI!$E$234:$E$239, $E15, ParticipantUI!$H$234:$H$239, G$11) &gt; 0, 1, 0),IF(COUNTIFS(ParticipantUI!$E$240:$E$243, $E15, ParticipantUI!$H$240:$H$243, G$11) &gt; 0, 1, 0),IF(COUNTIFS(ParticipantUI!$E$244:$E$247, $E15, ParticipantUI!$H$244:$H$247, G$11) &gt; 0, 1, 0),IF(COUNTIFS(ParticipantUI!$E$248:$E$254, $E15, ParticipantUI!$H$248:$H$254, G$11) &gt; 0, 1, 0),IF(COUNTIFS(ParticipantUI!$E$255:$E$258, $E15, ParticipantUI!$H$255:$H$258, G$11) &gt; 0, 1, 0),IF(COUNTIFS(ParticipantUI!$E$270:$E$271, $E15, ParticipantUI!$H$270:$H$271, G$11) &gt; 0, 1, 0),IF(COUNTIFS(ParticipantUI!$E$272:$E$273, $E15, ParticipantUI!$H$272:$H$273, G$11) &gt; 0, 1, 0),IF(COUNTIFS(ParticipantUI!$E$274:$E$276, $E15, ParticipantUI!$H$274:$H$276, G$11) &gt; 0, 1, 0),IF(COUNTIFS(ParticipantUI!$E$277:$E$281, $E15, ParticipantUI!$H$277:$H$281, G$11) &gt; 0, 1, 0),IF(COUNTIFS(ParticipantUI!$E$282:$E$286, $E15, ParticipantUI!$H$282:$H$286, G$11) &gt; 0, 1, 0),IF(COUNTIFS(ParticipantUI!$E$287:$E$289, $E15, ParticipantUI!$H$287:$H$289, G$11) &gt; 0, 1, 0))</f>
        <v>26</v>
      </c>
      <c r="D15" s="29">
        <f>SUM(IF(COUNTIFS(ParticipantUI!$E$2:$E$5, $E15, ParticipantUI!$H$2:$H$5, H$11) &gt; 0, 1, 0),IF(COUNTIFS(ParticipantUI!$E$6:$E$11, $E15, ParticipantUI!$H$6:$H$11, H$11) &gt; 0, 1, 0),IF(COUNTIFS(ParticipantUI!$E$12:$E$16, $E15, ParticipantUI!$H$12:$H$16, H$11) &gt; 0, 1, 0),IF(COUNTIFS(ParticipantUI!$E$17:$E$17, $E15, ParticipantUI!$H$17:$H$17, H$11) &gt; 0, 1, 0),IF(COUNTIFS(ParticipantUI!$E$18:$E$20, $E15, ParticipantUI!$H$18:$H$20, H$11) &gt; 0, 1, 0),IF(COUNTIFS(ParticipantUI!$E$21:$E$24, $E15, ParticipantUI!$H$21:$H$24, H$11) &gt; 0, 1, 0),IF(COUNTIFS(ParticipantUI!$E$47:$E$52, $E15, ParticipantUI!$H$47:$H$52, H$11) &gt; 0, 1, 0),IF(COUNTIFS(ParticipantUI!$E$53:$E$56, $E15, ParticipantUI!$H$53:$H$56, H$11) &gt; 0, 1, 0),IF(COUNTIFS(ParticipantUI!$E$57:$E$61, $E15, ParticipantUI!$H$57:$H$61, H$11) &gt; 0, 1, 0),IF(COUNTIFS(ParticipantUI!$E$62:$E$63, $E15, ParticipantUI!$H$62:$H$63, H$11) &gt; 0, 1, 0),IF(COUNTIFS(ParticipantUI!$E$64:$E$67, $E15, ParticipantUI!$H$64:$H$67, H$11) &gt; 0, 1, 0),IF(COUNTIFS(ParticipantUI!$E$68:$E$71, $E15, ParticipantUI!$H$68:$H$71, H$11) &gt; 0, 1, 0),IF(COUNTIFS(ParticipantUI!$E$97:$E$100, $E15, ParticipantUI!$H$97:$H$100, H$11) &gt; 0, 1, 0),IF(COUNTIFS(ParticipantUI!$E$101:$E$104, $E15, ParticipantUI!$H$101:$H$104, H$11) &gt; 0, 1, 0),IF(COUNTIFS(ParticipantUI!$E$105:$E$107, $E15, ParticipantUI!$H$105:$H$107, H$11) &gt; 0, 1, 0),IF(COUNTIFS(ParticipantUI!$E$108:$E$110, $E15, ParticipantUI!$H$108:$H$110, H$11) &gt; 0, 1, 0),IF(COUNTIFS(ParticipantUI!$E$111:$E$114, $E15, ParticipantUI!$H$111:$H$114, H$11) &gt; 0, 1, 0),IF(COUNTIFS(ParticipantUI!$E$115:$E$117, $E15, ParticipantUI!$H$115:$H$117, H$11) &gt; 0, 1, 0),IF(COUNTIFS(ParticipantUI!$E$141:$E$146, $E15, ParticipantUI!$H$141:$H$146, H$11) &gt; 0, 1, 0),IF(COUNTIFS(ParticipantUI!$E$147:$E$148, $E15, ParticipantUI!$H$147:$H$148, H$11) &gt; 0, 1, 0),IF(COUNTIFS(ParticipantUI!$E$149:$E$150, $E15, ParticipantUI!$H$149:$H$150, H$11) &gt; 0, 1, 0),IF(COUNTIFS(ParticipantUI!$E$151:$E$152, $E15, ParticipantUI!$H$151:$H$152, H$11) &gt; 0, 1, 0),IF(COUNTIFS(ParticipantUI!$E$153:$E$154, $E15, ParticipantUI!$H$153:$H$154, H$11) &gt; 0, 1, 0),IF(COUNTIFS(ParticipantUI!$E$155:$E$157, $E15, ParticipantUI!$H$155:$H$157, H$11) &gt; 0, 1, 0),IF(COUNTIFS(ParticipantUI!$E$179:$E$183, $E15, ParticipantUI!$H$179:$H$183, H$11) &gt; 0, 1, 0),IF(COUNTIFS(ParticipantUI!$E$184:$E$186, $E15, ParticipantUI!$H$184:$H$186, H$11) &gt; 0, 1, 0),IF(COUNTIFS(ParticipantUI!$E$187:$E$189, $E15, ParticipantUI!$H$187:$H$189, H$11) &gt; 0, 1, 0),IF(COUNTIFS(ParticipantUI!$E$190:$E$190, $E15, ParticipantUI!$H$190:$H$190, H$11) &gt; 0, 1, 0),IF(COUNTIFS(ParticipantUI!$E$191:$E$192, $E15, ParticipantUI!$H$191:$H$192, H$11) &gt; 0, 1, 0),IF(COUNTIFS(ParticipantUI!$E$193:$E$194, $E15, ParticipantUI!$H$193:$H$194, H$11) &gt; 0, 1, 0),IF(COUNTIFS(ParticipantUI!$E$212:$E$215, $E15, ParticipantUI!$H$212:$H$215, H$11) &gt; 0, 1, 0),IF(COUNTIFS(ParticipantUI!$E$216:$E$218, $E15, ParticipantUI!$H$216:$H$218, H$11) &gt; 0, 1, 0),IF(COUNTIFS(ParticipantUI!$E$219:$E$220, $E15, ParticipantUI!$H$219:$H$220, H$11) &gt; 0, 1, 0),IF(COUNTIFS(ParticipantUI!$E$221:$E$222, $E15, ParticipantUI!$H$221:$H$222, H$11) &gt; 0, 1, 0),IF(COUNTIFS(ParticipantUI!$E$223:$E$227, $E15, ParticipantUI!$H$223:$H$227, H$11) &gt; 0, 1, 0),IF(COUNTIFS(ParticipantUI!$E$228:$E$229, $E15, ParticipantUI!$H$228:$H$229, H$11) &gt; 0, 1, 0),IF(COUNTIFS(ParticipantUI!$E$259:$E$261, $E15, ParticipantUI!$H$259:$H$261, H$11) &gt; 0, 1, 0),IF(COUNTIFS(ParticipantUI!$E$262:$E$263, $E15, ParticipantUI!$H$262:$H$263, H$11) &gt; 0, 1, 0),IF(COUNTIFS(ParticipantUI!$E$264:$E$265, $E15, ParticipantUI!$H$264:$H$265, H$11) &gt; 0, 1, 0),IF(COUNTIFS(ParticipantUI!$E$266:$E$267, $E15, ParticipantUI!$H$266:$H$267, H$11) &gt; 0, 1, 0),IF(COUNTIFS(ParticipantUI!$E$268:$E$268, $E15, ParticipantUI!$H$268:$H$268, H$11) &gt; 0, 1, 0),IF(COUNTIFS(ParticipantUI!$E$269:$E$269, $E15, ParticipantUI!$H$269:$H$269, H$11) &gt; 0, 1, 0),IF(COUNTIFS(ParticipantUI!$E$25:$E$29, $E15, ParticipantUI!$H$25:$H$29, H$11) &gt; 0, 1, 0),IF(COUNTIFS(ParticipantUI!$E$30:$E$33, $E15, ParticipantUI!$H$30:$H$33, H$11) &gt; 0, 1, 0),IF(COUNTIFS(ParticipantUI!$E$34:$E$37, $E15, ParticipantUI!$H$34:$H$37, H$11) &gt; 0, 1, 0),IF(COUNTIFS(ParticipantUI!$E$38:$E$40, $E15, ParticipantUI!$H$38:$H$40, H$11) &gt; 0, 1, 0),IF(COUNTIFS(ParticipantUI!$E$41:$E$43, $E15, ParticipantUI!$H$41:$H$43, H$11) &gt; 0, 1, 0),IF(COUNTIFS(ParticipantUI!$E$44:$E$46, $E15, ParticipantUI!$H$44:$H$46, H$11) &gt; 0, 1, 0),IF(COUNTIFS(ParticipantUI!$E$72:$E$75, $E15, ParticipantUI!$H$72:$H$75, H$11) &gt; 0, 1, 0),IF(COUNTIFS(ParticipantUI!$E$76:$E$80, $E15, ParticipantUI!$H$76:$H$80, H$11) &gt; 0, 1, 0),IF(COUNTIFS(ParticipantUI!$E$81:$E$86, $E15, ParticipantUI!$H$81:$H$86, H$11) &gt; 0, 1, 0),IF(COUNTIFS(ParticipantUI!$E$87:$E$91, $E15, ParticipantUI!$H$87:$H$91, H$11) &gt; 0, 1, 0),IF(COUNTIFS(ParticipantUI!$E$92:$E$93, $E15, ParticipantUI!$H$92:$H$93, H$11) &gt; 0, 1, 0),IF(COUNTIFS(ParticipantUI!$E$94:$E$96, $E15, ParticipantUI!$H$94:$H$96, H$11) &gt; 0, 1, 0),IF(COUNTIFS(ParticipantUI!$E$118:$E$120, $E15, ParticipantUI!$H$118:$H$120, H$11) &gt; 0, 1, 0),IF(COUNTIFS(ParticipantUI!$E$121:$E$125, $E15, ParticipantUI!$H$121:$H$125, H$11) &gt; 0, 1, 0),IF(COUNTIFS(ParticipantUI!$E$126:$E$130, $E15, ParticipantUI!$H$126:$H$130, H$11) &gt; 0, 1, 0),IF(COUNTIFS(ParticipantUI!$E$131:$E$133, $E15, ParticipantUI!$H$131:$H$133, H$11) &gt; 0, 1, 0),IF(COUNTIFS(ParticipantUI!$E$134:$E$136, $E15, ParticipantUI!$H$134:$H$136, H$11) &gt; 0, 1, 0),IF(COUNTIFS(ParticipantUI!$E$137:$E$140, $E15, ParticipantUI!$H$137:$H$140, H$11) &gt; 0, 1, 0),IF(COUNTIFS(ParticipantUI!$E$158:$E$161, $E15, ParticipantUI!$H$158:$H$161, H$11) &gt; 0, 1, 0),IF(COUNTIFS(ParticipantUI!$E$162:$E$166, $E15, ParticipantUI!$H$162:$H$166, H$11) &gt; 0, 1, 0),IF(COUNTIFS(ParticipantUI!$E$167:$E$169, $E15, ParticipantUI!$H$167:$H$169, H$11) &gt; 0, 1, 0),IF(COUNTIFS(ParticipantUI!$E$170:$E$172, $E15, ParticipantUI!$H$170:$H$172, H$11) &gt; 0, 1, 0),IF(COUNTIFS(ParticipantUI!$E$173:$E$175, $E15, ParticipantUI!$H$173:$H$175, H$11) &gt; 0, 1, 0),IF(COUNTIFS(ParticipantUI!$E$176:$E$178, $E15, ParticipantUI!$H$176:$H$178, H$11) &gt; 0, 1, 0),IF(COUNTIFS(ParticipantUI!$E$195:$E$197, $E15, ParticipantUI!$H$195:$H$197, H$11) &gt; 0, 1, 0),IF(COUNTIFS(ParticipantUI!$E$198:$E$200, $E15, ParticipantUI!$H$198:$H$200, H$11) &gt; 0, 1, 0),IF(COUNTIFS(ParticipantUI!$E$201:$E$204, $E15, ParticipantUI!$H$201:$H$204, H$11) &gt; 0, 1, 0),IF(COUNTIFS(ParticipantUI!$E$205:$E$207, $E15, ParticipantUI!$H$205:$H$207, H$11) &gt; 0, 1, 0),IF(COUNTIFS(ParticipantUI!$E$208:$E$208, $E15, ParticipantUI!$H$208:$H$208, H$11) &gt; 0, 1, 0),IF(COUNTIFS(ParticipantUI!$E$209:$E$211, $E15, ParticipantUI!$H$209:$H$211, H$11) &gt; 0, 1, 0),IF(COUNTIFS(ParticipantUI!$E$230:$E$233, $E15, ParticipantUI!$H$230:$H$233, H$11) &gt; 0, 1, 0),IF(COUNTIFS(ParticipantUI!$E$234:$E$239, $E15, ParticipantUI!$H$234:$H$239, H$11) &gt; 0, 1, 0),IF(COUNTIFS(ParticipantUI!$E$240:$E$243, $E15, ParticipantUI!$H$240:$H$243, H$11) &gt; 0, 1, 0),IF(COUNTIFS(ParticipantUI!$E$244:$E$247, $E15, ParticipantUI!$H$244:$H$247, H$11) &gt; 0, 1, 0),IF(COUNTIFS(ParticipantUI!$E$248:$E$254, $E15, ParticipantUI!$H$248:$H$254, H$11) &gt; 0, 1, 0),IF(COUNTIFS(ParticipantUI!$E$255:$E$258, $E15, ParticipantUI!$H$255:$H$258, H$11) &gt; 0, 1, 0),IF(COUNTIFS(ParticipantUI!$E$270:$E$271, $E15, ParticipantUI!$H$270:$H$271, H$11) &gt; 0, 1, 0),IF(COUNTIFS(ParticipantUI!$E$272:$E$273, $E15, ParticipantUI!$H$272:$H$273, H$11) &gt; 0, 1, 0),IF(COUNTIFS(ParticipantUI!$E$274:$E$276, $E15, ParticipantUI!$H$274:$H$276, H$11) &gt; 0, 1, 0),IF(COUNTIFS(ParticipantUI!$E$277:$E$281, $E15, ParticipantUI!$H$277:$H$281, H$11) &gt; 0, 1, 0),IF(COUNTIFS(ParticipantUI!$E$282:$E$286, $E15, ParticipantUI!$H$282:$H$286, H$11) &gt; 0, 1, 0),IF(COUNTIFS(ParticipantUI!$E$287:$E$289, $E15, ParticipantUI!$H$287:$H$289, H$11) &gt; 0, 1, 0))</f>
        <v>1</v>
      </c>
      <c r="E15" s="33" t="s">
        <v>928</v>
      </c>
      <c r="J15" s="38">
        <f t="shared" si="3"/>
        <v>17.142857142857142</v>
      </c>
      <c r="K15" s="38">
        <f t="shared" si="4"/>
        <v>43.333333333333336</v>
      </c>
      <c r="L15" s="38">
        <f t="shared" si="5"/>
        <v>2.6315789473684208</v>
      </c>
    </row>
    <row r="16" spans="1:12" ht="40" customHeight="1" x14ac:dyDescent="0.15"/>
    <row r="17" spans="1:12" ht="30" x14ac:dyDescent="0.15">
      <c r="A17" s="27" t="s">
        <v>781</v>
      </c>
      <c r="B17" s="28" t="s">
        <v>771</v>
      </c>
      <c r="C17" s="28" t="s">
        <v>772</v>
      </c>
      <c r="D17" s="28" t="s">
        <v>773</v>
      </c>
      <c r="J17" s="28" t="s">
        <v>771</v>
      </c>
      <c r="K17" s="28" t="s">
        <v>772</v>
      </c>
      <c r="L17" s="28" t="s">
        <v>773</v>
      </c>
    </row>
    <row r="18" spans="1:12" ht="16" x14ac:dyDescent="0.15">
      <c r="A18" s="26" t="s">
        <v>782</v>
      </c>
      <c r="B18" s="29">
        <f>SUM(IF(COUNTIFS(ParticipantUI!$F$2:$F$5, $E18, ParticipantUI!$H$2:$H$5, F$18) &gt; 0, 1, 0),IF(COUNTIFS(ParticipantUI!$F$6:$F$11, $E18, ParticipantUI!$H$6:$H$11, F$18) &gt; 0, 1, 0),IF(COUNTIFS(ParticipantUI!$F$12:$F$16, $E18, ParticipantUI!$H$12:$H$16, F$18) &gt; 0, 1, 0),IF(COUNTIFS(ParticipantUI!$F$17:$F$17, $E18, ParticipantUI!$H$17:$H$17, F$18) &gt; 0, 1, 0),IF(COUNTIFS(ParticipantUI!$F$18:$F$20, $E18, ParticipantUI!$H$18:$H$20, F$18) &gt; 0, 1, 0),IF(COUNTIFS(ParticipantUI!$F$21:$F$24, $E18, ParticipantUI!$H$21:$H$24, F$18) &gt; 0, 1, 0),IF(COUNTIFS(ParticipantUI!$F$47:$F$52, $E18, ParticipantUI!$H$47:$H$52, F$18) &gt; 0, 1, 0),IF(COUNTIFS(ParticipantUI!$F$53:$F$56, $E18, ParticipantUI!$H$53:$H$56, F$18) &gt; 0, 1, 0),IF(COUNTIFS(ParticipantUI!$F$57:$F$61, $E18, ParticipantUI!$H$57:$H$61, F$18) &gt; 0, 1, 0),IF(COUNTIFS(ParticipantUI!$F$62:$F$63, $E18, ParticipantUI!$H$62:$H$63, F$18) &gt; 0, 1, 0),IF(COUNTIFS(ParticipantUI!$F$64:$F$67, $E18, ParticipantUI!$H$64:$H$67, F$18) &gt; 0, 1, 0),IF(COUNTIFS(ParticipantUI!$F$68:$F$71, $E18, ParticipantUI!$H$68:$H$71, F$18) &gt; 0, 1, 0),IF(COUNTIFS(ParticipantUI!$F$97:$F$100, $E18, ParticipantUI!$H$97:$H$100, F$18) &gt; 0, 1, 0),IF(COUNTIFS(ParticipantUI!$F$101:$F$104, $E18, ParticipantUI!$H$101:$H$104, F$18) &gt; 0, 1, 0),IF(COUNTIFS(ParticipantUI!$F$105:$F$107, $E18, ParticipantUI!$H$105:$H$107, F$18) &gt; 0, 1, 0),IF(COUNTIFS(ParticipantUI!$F$108:$F$110, $E18, ParticipantUI!$H$108:$H$110, F$18) &gt; 0, 1, 0),IF(COUNTIFS(ParticipantUI!$F$111:$F$114, $E18, ParticipantUI!$H$111:$H$114, F$18) &gt; 0, 1, 0),IF(COUNTIFS(ParticipantUI!$F$115:$F$117, $E18, ParticipantUI!$H$115:$H$117, F$18) &gt; 0, 1, 0),IF(COUNTIFS(ParticipantUI!$F$141:$F$146, $E18, ParticipantUI!$H$141:$H$146, F$18) &gt; 0, 1, 0),IF(COUNTIFS(ParticipantUI!$F$147:$F$148, $E18, ParticipantUI!$H$147:$H$148, F$18) &gt; 0, 1, 0),IF(COUNTIFS(ParticipantUI!$F$149:$F$150, $E18, ParticipantUI!$H$149:$H$150, F$18) &gt; 0, 1, 0),IF(COUNTIFS(ParticipantUI!$F$151:$F$152, $E18, ParticipantUI!$H$151:$H$152, F$18) &gt; 0, 1, 0),IF(COUNTIFS(ParticipantUI!$F$153:$F$154, $E18, ParticipantUI!$H$153:$H$154, F$18) &gt; 0, 1, 0),IF(COUNTIFS(ParticipantUI!$F$155:$F$157, $E18, ParticipantUI!$H$155:$H$157, F$18) &gt; 0, 1, 0),IF(COUNTIFS(ParticipantUI!$F$179:$F$183, $E18, ParticipantUI!$H$179:$H$183, F$18) &gt; 0, 1, 0),IF(COUNTIFS(ParticipantUI!$F$184:$F$186, $E18, ParticipantUI!$H$184:$H$186, F$18) &gt; 0, 1, 0),IF(COUNTIFS(ParticipantUI!$F$187:$F$189, $E18, ParticipantUI!$H$187:$H$189, F$18) &gt; 0, 1, 0),IF(COUNTIFS(ParticipantUI!$F$190:$F$190, $E18, ParticipantUI!$H$190:$H$190, F$18) &gt; 0, 1, 0),IF(COUNTIFS(ParticipantUI!$F$191:$F$192, $E18, ParticipantUI!$H$191:$H$192, F$18) &gt; 0, 1, 0),IF(COUNTIFS(ParticipantUI!$F$193:$F$194, $E18, ParticipantUI!$H$193:$H$194, F$18) &gt; 0, 1, 0),IF(COUNTIFS(ParticipantUI!$F$212:$F$215, $E18, ParticipantUI!$H$212:$H$215, F$18) &gt; 0, 1, 0),IF(COUNTIFS(ParticipantUI!$F$216:$F$218, $E18, ParticipantUI!$H$216:$H$218, F$18) &gt; 0, 1, 0),IF(COUNTIFS(ParticipantUI!$F$219:$F$220, $E18, ParticipantUI!$H$219:$H$220, F$18) &gt; 0, 1, 0),IF(COUNTIFS(ParticipantUI!$F$221:$F$222, $E18, ParticipantUI!$H$221:$H$222, F$18) &gt; 0, 1, 0),IF(COUNTIFS(ParticipantUI!$F$223:$F$227, $E18, ParticipantUI!$H$223:$H$227, F$18) &gt; 0, 1, 0),IF(COUNTIFS(ParticipantUI!$F$228:$F$229, $E18, ParticipantUI!$H$228:$H$229, F$18) &gt; 0, 1, 0),IF(COUNTIFS(ParticipantUI!$F$259:$F$261, $E18, ParticipantUI!$H$259:$H$261, F$18) &gt; 0, 1, 0),IF(COUNTIFS(ParticipantUI!$F$262:$F$263, $E18, ParticipantUI!$H$262:$H$263, F$18) &gt; 0, 1, 0),IF(COUNTIFS(ParticipantUI!$F$264:$F$265, $E18, ParticipantUI!$H$264:$H$265, F$18) &gt; 0, 1, 0),IF(COUNTIFS(ParticipantUI!$F$266:$F$267, $E18, ParticipantUI!$H$266:$H$267, F$18) &gt; 0, 1, 0),IF(COUNTIFS(ParticipantUI!$F$268:$F$268, $E18, ParticipantUI!$H$268:$H$268, F$18) &gt; 0, 1, 0),IF(COUNTIFS(ParticipantUI!$F$269:$F$269, $E18, ParticipantUI!$H$269:$H$269, F$18) &gt; 0, 1, 0),IF(COUNTIFS(ParticipantUI!$F$25:$F$29, $E18, ParticipantUI!$H$25:$H$29, F$18) &gt; 0, 1, 0),IF(COUNTIFS(ParticipantUI!$F$30:$F$33, $E18, ParticipantUI!$H$30:$H$33, F$18) &gt; 0, 1, 0),IF(COUNTIFS(ParticipantUI!$F$34:$F$37, $E18, ParticipantUI!$H$34:$H$37, F$18) &gt; 0, 1, 0),IF(COUNTIFS(ParticipantUI!$F$38:$F$40, $E18, ParticipantUI!$H$38:$H$40, F$18) &gt; 0, 1, 0),IF(COUNTIFS(ParticipantUI!$F$41:$F$43, $E18, ParticipantUI!$H$41:$H$43, F$18) &gt; 0, 1, 0),IF(COUNTIFS(ParticipantUI!$F$44:$F$46, $E18, ParticipantUI!$H$44:$H$46, F$18) &gt; 0, 1, 0),IF(COUNTIFS(ParticipantUI!$F$72:$F$75, $E18, ParticipantUI!$H$72:$H$75, F$18) &gt; 0, 1, 0),IF(COUNTIFS(ParticipantUI!$F$76:$F$80, $E18, ParticipantUI!$H$76:$H$80, F$18) &gt; 0, 1, 0),IF(COUNTIFS(ParticipantUI!$F$81:$F$86, $E18, ParticipantUI!$H$81:$H$86, F$18) &gt; 0, 1, 0),IF(COUNTIFS(ParticipantUI!$F$87:$F$91, $E18, ParticipantUI!$H$87:$H$91, F$18) &gt; 0, 1, 0),IF(COUNTIFS(ParticipantUI!$F$92:$F$93, $E18, ParticipantUI!$H$92:$H$93, F$18) &gt; 0, 1, 0),IF(COUNTIFS(ParticipantUI!$F$94:$F$96, $E18, ParticipantUI!$H$94:$H$96, F$18) &gt; 0, 1, 0),IF(COUNTIFS(ParticipantUI!$F$118:$F$120, $E18, ParticipantUI!$H$118:$H$120, F$18) &gt; 0, 1, 0),IF(COUNTIFS(ParticipantUI!$F$121:$F$125, $E18, ParticipantUI!$H$121:$H$125, F$18) &gt; 0, 1, 0),IF(COUNTIFS(ParticipantUI!$F$126:$F$130, $E18, ParticipantUI!$H$126:$H$130, F$18) &gt; 0, 1, 0),IF(COUNTIFS(ParticipantUI!$F$131:$F$133, $E18, ParticipantUI!$H$131:$H$133, F$18) &gt; 0, 1, 0),IF(COUNTIFS(ParticipantUI!$F$134:$F$136, $E18, ParticipantUI!$H$134:$H$136, F$18) &gt; 0, 1, 0),IF(COUNTIFS(ParticipantUI!$F$137:$F$140, $E18, ParticipantUI!$H$137:$H$140, F$18) &gt; 0, 1, 0),IF(COUNTIFS(ParticipantUI!$F$158:$F$161, $E18, ParticipantUI!$H$158:$H$161, F$18) &gt; 0, 1, 0),IF(COUNTIFS(ParticipantUI!$F$162:$F$166, $E18, ParticipantUI!$H$162:$H$166, F$18) &gt; 0, 1, 0),IF(COUNTIFS(ParticipantUI!$F$167:$F$169, $E18, ParticipantUI!$H$167:$H$169, F$18) &gt; 0, 1, 0),IF(COUNTIFS(ParticipantUI!$F$170:$F$172, $E18, ParticipantUI!$H$170:$H$172, F$18) &gt; 0, 1, 0),IF(COUNTIFS(ParticipantUI!$F$173:$F$175, $E18, ParticipantUI!$H$173:$H$175, F$18) &gt; 0, 1, 0),IF(COUNTIFS(ParticipantUI!$F$176:$F$178, $E18, ParticipantUI!$H$176:$H$178, F$18) &gt; 0, 1, 0),IF(COUNTIFS(ParticipantUI!$F$195:$F$197, $E18, ParticipantUI!$H$195:$H$197, F$18) &gt; 0, 1, 0),IF(COUNTIFS(ParticipantUI!$F$198:$F$200, $E18, ParticipantUI!$H$198:$H$200, F$18) &gt; 0, 1, 0),IF(COUNTIFS(ParticipantUI!$F$201:$F$204, $E18, ParticipantUI!$H$201:$H$204, F$18) &gt; 0, 1, 0),IF(COUNTIFS(ParticipantUI!$F$205:$F$207, $E18, ParticipantUI!$H$205:$H$207, F$18) &gt; 0, 1, 0),IF(COUNTIFS(ParticipantUI!$F$208:$F$208, $E18, ParticipantUI!$H$208:$H$208, F$18) &gt; 0, 1, 0),IF(COUNTIFS(ParticipantUI!$F$209:$F$211, $E18, ParticipantUI!$H$209:$H$211, F$18) &gt; 0, 1, 0),IF(COUNTIFS(ParticipantUI!$F$230:$F$233, $E18, ParticipantUI!$H$230:$H$233, F$18) &gt; 0, 1, 0),IF(COUNTIFS(ParticipantUI!$F$234:$F$239, $E18, ParticipantUI!$H$234:$H$239, F$18) &gt; 0, 1, 0),IF(COUNTIFS(ParticipantUI!$F$240:$F$243, $E18, ParticipantUI!$H$240:$H$243, F$18) &gt; 0, 1, 0),IF(COUNTIFS(ParticipantUI!$F$244:$F$247, $E18, ParticipantUI!$H$244:$H$247, F$18) &gt; 0, 1, 0),IF(COUNTIFS(ParticipantUI!$F$248:$F$254, $E18, ParticipantUI!$H$248:$H$254, F$18) &gt; 0, 1, 0),IF(COUNTIFS(ParticipantUI!$F$255:$F$258, $E18, ParticipantUI!$H$255:$H$258, F$18) &gt; 0, 1, 0),IF(COUNTIFS(ParticipantUI!$F$270:$F$271, $E18, ParticipantUI!$H$270:$H$271, F$18) &gt; 0, 1, 0),IF(COUNTIFS(ParticipantUI!$F$272:$F$273, $E18, ParticipantUI!$H$272:$H$273, F$18) &gt; 0, 1, 0),IF(COUNTIFS(ParticipantUI!$F$274:$F$276, $E18, ParticipantUI!$H$274:$H$276, F$18) &gt; 0, 1, 0),IF(COUNTIFS(ParticipantUI!$F$277:$F$281, $E18, ParticipantUI!$H$277:$H$281, F$18) &gt; 0, 1, 0),IF(COUNTIFS(ParticipantUI!$F$282:$F$286, $E18, ParticipantUI!$H$282:$H$286, F$18) &gt; 0, 1, 0),IF(COUNTIFS(ParticipantUI!$F$287:$F$289, $E18, ParticipantUI!$H$287:$H$289, F$18) &gt; 0, 1, 0))</f>
        <v>12</v>
      </c>
      <c r="C18" s="29">
        <f>SUM(IF(COUNTIFS(ParticipantUI!$F$2:$F$5, $E18, ParticipantUI!$H$2:$H$5, G$18) &gt; 0, 1, 0),IF(COUNTIFS(ParticipantUI!$F$6:$F$11, $E18, ParticipantUI!$H$6:$H$11, G$18) &gt; 0, 1, 0),IF(COUNTIFS(ParticipantUI!$F$12:$F$16, $E18, ParticipantUI!$H$12:$H$16, G$18) &gt; 0, 1, 0),IF(COUNTIFS(ParticipantUI!$F$17:$F$17, $E18, ParticipantUI!$H$17:$H$17, G$18) &gt; 0, 1, 0),IF(COUNTIFS(ParticipantUI!$F$18:$F$20, $E18, ParticipantUI!$H$18:$H$20, G$18) &gt; 0, 1, 0),IF(COUNTIFS(ParticipantUI!$F$21:$F$24, $E18, ParticipantUI!$H$21:$H$24, G$18) &gt; 0, 1, 0),IF(COUNTIFS(ParticipantUI!$F$47:$F$52, $E18, ParticipantUI!$H$47:$H$52, G$18) &gt; 0, 1, 0),IF(COUNTIFS(ParticipantUI!$F$53:$F$56, $E18, ParticipantUI!$H$53:$H$56, G$18) &gt; 0, 1, 0),IF(COUNTIFS(ParticipantUI!$F$57:$F$61, $E18, ParticipantUI!$H$57:$H$61, G$18) &gt; 0, 1, 0),IF(COUNTIFS(ParticipantUI!$F$62:$F$63, $E18, ParticipantUI!$H$62:$H$63, G$18) &gt; 0, 1, 0),IF(COUNTIFS(ParticipantUI!$F$64:$F$67, $E18, ParticipantUI!$H$64:$H$67, G$18) &gt; 0, 1, 0),IF(COUNTIFS(ParticipantUI!$F$68:$F$71, $E18, ParticipantUI!$H$68:$H$71, G$18) &gt; 0, 1, 0),IF(COUNTIFS(ParticipantUI!$F$97:$F$100, $E18, ParticipantUI!$H$97:$H$100, G$18) &gt; 0, 1, 0),IF(COUNTIFS(ParticipantUI!$F$101:$F$104, $E18, ParticipantUI!$H$101:$H$104, G$18) &gt; 0, 1, 0),IF(COUNTIFS(ParticipantUI!$F$105:$F$107, $E18, ParticipantUI!$H$105:$H$107, G$18) &gt; 0, 1, 0),IF(COUNTIFS(ParticipantUI!$F$108:$F$110, $E18, ParticipantUI!$H$108:$H$110, G$18) &gt; 0, 1, 0),IF(COUNTIFS(ParticipantUI!$F$111:$F$114, $E18, ParticipantUI!$H$111:$H$114, G$18) &gt; 0, 1, 0),IF(COUNTIFS(ParticipantUI!$F$115:$F$117, $E18, ParticipantUI!$H$115:$H$117, G$18) &gt; 0, 1, 0),IF(COUNTIFS(ParticipantUI!$F$141:$F$146, $E18, ParticipantUI!$H$141:$H$146, G$18) &gt; 0, 1, 0),IF(COUNTIFS(ParticipantUI!$F$147:$F$148, $E18, ParticipantUI!$H$147:$H$148, G$18) &gt; 0, 1, 0),IF(COUNTIFS(ParticipantUI!$F$149:$F$150, $E18, ParticipantUI!$H$149:$H$150, G$18) &gt; 0, 1, 0),IF(COUNTIFS(ParticipantUI!$F$151:$F$152, $E18, ParticipantUI!$H$151:$H$152, G$18) &gt; 0, 1, 0),IF(COUNTIFS(ParticipantUI!$F$153:$F$154, $E18, ParticipantUI!$H$153:$H$154, G$18) &gt; 0, 1, 0),IF(COUNTIFS(ParticipantUI!$F$155:$F$157, $E18, ParticipantUI!$H$155:$H$157, G$18) &gt; 0, 1, 0),IF(COUNTIFS(ParticipantUI!$F$179:$F$183, $E18, ParticipantUI!$H$179:$H$183, G$18) &gt; 0, 1, 0),IF(COUNTIFS(ParticipantUI!$F$184:$F$186, $E18, ParticipantUI!$H$184:$H$186, G$18) &gt; 0, 1, 0),IF(COUNTIFS(ParticipantUI!$F$187:$F$189, $E18, ParticipantUI!$H$187:$H$189, G$18) &gt; 0, 1, 0),IF(COUNTIFS(ParticipantUI!$F$190:$F$190, $E18, ParticipantUI!$H$190:$H$190, G$18) &gt; 0, 1, 0),IF(COUNTIFS(ParticipantUI!$F$191:$F$192, $E18, ParticipantUI!$H$191:$H$192, G$18) &gt; 0, 1, 0),IF(COUNTIFS(ParticipantUI!$F$193:$F$194, $E18, ParticipantUI!$H$193:$H$194, G$18) &gt; 0, 1, 0),IF(COUNTIFS(ParticipantUI!$F$212:$F$215, $E18, ParticipantUI!$H$212:$H$215, G$18) &gt; 0, 1, 0),IF(COUNTIFS(ParticipantUI!$F$216:$F$218, $E18, ParticipantUI!$H$216:$H$218, G$18) &gt; 0, 1, 0),IF(COUNTIFS(ParticipantUI!$F$219:$F$220, $E18, ParticipantUI!$H$219:$H$220, G$18) &gt; 0, 1, 0),IF(COUNTIFS(ParticipantUI!$F$221:$F$222, $E18, ParticipantUI!$H$221:$H$222, G$18) &gt; 0, 1, 0),IF(COUNTIFS(ParticipantUI!$F$223:$F$227, $E18, ParticipantUI!$H$223:$H$227, G$18) &gt; 0, 1, 0),IF(COUNTIFS(ParticipantUI!$F$228:$F$229, $E18, ParticipantUI!$H$228:$H$229, G$18) &gt; 0, 1, 0),IF(COUNTIFS(ParticipantUI!$F$259:$F$261, $E18, ParticipantUI!$H$259:$H$261, G$18) &gt; 0, 1, 0),IF(COUNTIFS(ParticipantUI!$F$262:$F$263, $E18, ParticipantUI!$H$262:$H$263, G$18) &gt; 0, 1, 0),IF(COUNTIFS(ParticipantUI!$F$264:$F$265, $E18, ParticipantUI!$H$264:$H$265, G$18) &gt; 0, 1, 0),IF(COUNTIFS(ParticipantUI!$F$266:$F$267, $E18, ParticipantUI!$H$266:$H$267, G$18) &gt; 0, 1, 0),IF(COUNTIFS(ParticipantUI!$F$268:$F$268, $E18, ParticipantUI!$H$268:$H$268, G$18) &gt; 0, 1, 0),IF(COUNTIFS(ParticipantUI!$F$269:$F$269, $E18, ParticipantUI!$H$269:$H$269, G$18) &gt; 0, 1, 0),IF(COUNTIFS(ParticipantUI!$F$25:$F$29, $E18, ParticipantUI!$H$25:$H$29, G$18) &gt; 0, 1, 0),IF(COUNTIFS(ParticipantUI!$F$30:$F$33, $E18, ParticipantUI!$H$30:$H$33, G$18) &gt; 0, 1, 0),IF(COUNTIFS(ParticipantUI!$F$34:$F$37, $E18, ParticipantUI!$H$34:$H$37, G$18) &gt; 0, 1, 0),IF(COUNTIFS(ParticipantUI!$F$38:$F$40, $E18, ParticipantUI!$H$38:$H$40, G$18) &gt; 0, 1, 0),IF(COUNTIFS(ParticipantUI!$F$41:$F$43, $E18, ParticipantUI!$H$41:$H$43, G$18) &gt; 0, 1, 0),IF(COUNTIFS(ParticipantUI!$F$44:$F$46, $E18, ParticipantUI!$H$44:$H$46, G$18) &gt; 0, 1, 0),IF(COUNTIFS(ParticipantUI!$F$72:$F$75, $E18, ParticipantUI!$H$72:$H$75, G$18) &gt; 0, 1, 0),IF(COUNTIFS(ParticipantUI!$F$76:$F$80, $E18, ParticipantUI!$H$76:$H$80, G$18) &gt; 0, 1, 0),IF(COUNTIFS(ParticipantUI!$F$81:$F$86, $E18, ParticipantUI!$H$81:$H$86, G$18) &gt; 0, 1, 0),IF(COUNTIFS(ParticipantUI!$F$87:$F$91, $E18, ParticipantUI!$H$87:$H$91, G$18) &gt; 0, 1, 0),IF(COUNTIFS(ParticipantUI!$F$92:$F$93, $E18, ParticipantUI!$H$92:$H$93, G$18) &gt; 0, 1, 0),IF(COUNTIFS(ParticipantUI!$F$94:$F$96, $E18, ParticipantUI!$H$94:$H$96, G$18) &gt; 0, 1, 0),IF(COUNTIFS(ParticipantUI!$F$118:$F$120, $E18, ParticipantUI!$H$118:$H$120, G$18) &gt; 0, 1, 0),IF(COUNTIFS(ParticipantUI!$F$121:$F$125, $E18, ParticipantUI!$H$121:$H$125, G$18) &gt; 0, 1, 0),IF(COUNTIFS(ParticipantUI!$F$126:$F$130, $E18, ParticipantUI!$H$126:$H$130, G$18) &gt; 0, 1, 0),IF(COUNTIFS(ParticipantUI!$F$131:$F$133, $E18, ParticipantUI!$H$131:$H$133, G$18) &gt; 0, 1, 0),IF(COUNTIFS(ParticipantUI!$F$134:$F$136, $E18, ParticipantUI!$H$134:$H$136, G$18) &gt; 0, 1, 0),IF(COUNTIFS(ParticipantUI!$F$137:$F$140, $E18, ParticipantUI!$H$137:$H$140, G$18) &gt; 0, 1, 0),IF(COUNTIFS(ParticipantUI!$F$158:$F$161, $E18, ParticipantUI!$H$158:$H$161, G$18) &gt; 0, 1, 0),IF(COUNTIFS(ParticipantUI!$F$162:$F$166, $E18, ParticipantUI!$H$162:$H$166, G$18) &gt; 0, 1, 0),IF(COUNTIFS(ParticipantUI!$F$167:$F$169, $E18, ParticipantUI!$H$167:$H$169, G$18) &gt; 0, 1, 0),IF(COUNTIFS(ParticipantUI!$F$170:$F$172, $E18, ParticipantUI!$H$170:$H$172, G$18) &gt; 0, 1, 0),IF(COUNTIFS(ParticipantUI!$F$173:$F$175, $E18, ParticipantUI!$H$173:$H$175, G$18) &gt; 0, 1, 0),IF(COUNTIFS(ParticipantUI!$F$176:$F$178, $E18, ParticipantUI!$H$176:$H$178, G$18) &gt; 0, 1, 0),IF(COUNTIFS(ParticipantUI!$F$195:$F$197, $E18, ParticipantUI!$H$195:$H$197, G$18) &gt; 0, 1, 0),IF(COUNTIFS(ParticipantUI!$F$198:$F$200, $E18, ParticipantUI!$H$198:$H$200, G$18) &gt; 0, 1, 0),IF(COUNTIFS(ParticipantUI!$F$201:$F$204, $E18, ParticipantUI!$H$201:$H$204, G$18) &gt; 0, 1, 0),IF(COUNTIFS(ParticipantUI!$F$205:$F$207, $E18, ParticipantUI!$H$205:$H$207, G$18) &gt; 0, 1, 0),IF(COUNTIFS(ParticipantUI!$F$208:$F$208, $E18, ParticipantUI!$H$208:$H$208, G$18) &gt; 0, 1, 0),IF(COUNTIFS(ParticipantUI!$F$209:$F$211, $E18, ParticipantUI!$H$209:$H$211, G$18) &gt; 0, 1, 0),IF(COUNTIFS(ParticipantUI!$F$230:$F$233, $E18, ParticipantUI!$H$230:$H$233, G$18) &gt; 0, 1, 0),IF(COUNTIFS(ParticipantUI!$F$234:$F$239, $E18, ParticipantUI!$H$234:$H$239, G$18) &gt; 0, 1, 0),IF(COUNTIFS(ParticipantUI!$F$240:$F$243, $E18, ParticipantUI!$H$240:$H$243, G$18) &gt; 0, 1, 0),IF(COUNTIFS(ParticipantUI!$F$244:$F$247, $E18, ParticipantUI!$H$244:$H$247, G$18) &gt; 0, 1, 0),IF(COUNTIFS(ParticipantUI!$F$248:$F$254, $E18, ParticipantUI!$H$248:$H$254, G$18) &gt; 0, 1, 0),IF(COUNTIFS(ParticipantUI!$F$255:$F$258, $E18, ParticipantUI!$H$255:$H$258, G$18) &gt; 0, 1, 0),IF(COUNTIFS(ParticipantUI!$F$270:$F$271, $E18, ParticipantUI!$H$270:$H$271, G$18) &gt; 0, 1, 0),IF(COUNTIFS(ParticipantUI!$F$272:$F$273, $E18, ParticipantUI!$H$272:$H$273, G$18) &gt; 0, 1, 0),IF(COUNTIFS(ParticipantUI!$F$274:$F$276, $E18, ParticipantUI!$H$274:$H$276, G$18) &gt; 0, 1, 0),IF(COUNTIFS(ParticipantUI!$F$277:$F$281, $E18, ParticipantUI!$H$277:$H$281, G$18) &gt; 0, 1, 0),IF(COUNTIFS(ParticipantUI!$F$282:$F$286, $E18, ParticipantUI!$H$282:$H$286, G$18) &gt; 0, 1, 0),IF(COUNTIFS(ParticipantUI!$F$287:$F$289, $E18, ParticipantUI!$H$287:$H$289, G$18) &gt; 0, 1, 0))</f>
        <v>14</v>
      </c>
      <c r="D18" s="29">
        <f>SUM(IF(COUNTIFS(ParticipantUI!$F$2:$F$5, $E18, ParticipantUI!$H$2:$H$5, H$18) &gt; 0, 1, 0),IF(COUNTIFS(ParticipantUI!$F$6:$F$11, $E18, ParticipantUI!$H$6:$H$11, H$18) &gt; 0, 1, 0),IF(COUNTIFS(ParticipantUI!$F$12:$F$16, $E18, ParticipantUI!$H$12:$H$16, H$18) &gt; 0, 1, 0),IF(COUNTIFS(ParticipantUI!$F$17:$F$17, $E18, ParticipantUI!$H$17:$H$17, H$18) &gt; 0, 1, 0),IF(COUNTIFS(ParticipantUI!$F$18:$F$20, $E18, ParticipantUI!$H$18:$H$20, H$18) &gt; 0, 1, 0),IF(COUNTIFS(ParticipantUI!$F$21:$F$24, $E18, ParticipantUI!$H$21:$H$24, H$18) &gt; 0, 1, 0),IF(COUNTIFS(ParticipantUI!$F$47:$F$52, $E18, ParticipantUI!$H$47:$H$52, H$18) &gt; 0, 1, 0),IF(COUNTIFS(ParticipantUI!$F$53:$F$56, $E18, ParticipantUI!$H$53:$H$56, H$18) &gt; 0, 1, 0),IF(COUNTIFS(ParticipantUI!$F$57:$F$61, $E18, ParticipantUI!$H$57:$H$61, H$18) &gt; 0, 1, 0),IF(COUNTIFS(ParticipantUI!$F$62:$F$63, $E18, ParticipantUI!$H$62:$H$63, H$18) &gt; 0, 1, 0),IF(COUNTIFS(ParticipantUI!$F$64:$F$67, $E18, ParticipantUI!$H$64:$H$67, H$18) &gt; 0, 1, 0),IF(COUNTIFS(ParticipantUI!$F$68:$F$71, $E18, ParticipantUI!$H$68:$H$71, H$18) &gt; 0, 1, 0),IF(COUNTIFS(ParticipantUI!$F$97:$F$100, $E18, ParticipantUI!$H$97:$H$100, H$18) &gt; 0, 1, 0),IF(COUNTIFS(ParticipantUI!$F$101:$F$104, $E18, ParticipantUI!$H$101:$H$104, H$18) &gt; 0, 1, 0),IF(COUNTIFS(ParticipantUI!$F$105:$F$107, $E18, ParticipantUI!$H$105:$H$107, H$18) &gt; 0, 1, 0),IF(COUNTIFS(ParticipantUI!$F$108:$F$110, $E18, ParticipantUI!$H$108:$H$110, H$18) &gt; 0, 1, 0),IF(COUNTIFS(ParticipantUI!$F$111:$F$114, $E18, ParticipantUI!$H$111:$H$114, H$18) &gt; 0, 1, 0),IF(COUNTIFS(ParticipantUI!$F$115:$F$117, $E18, ParticipantUI!$H$115:$H$117, H$18) &gt; 0, 1, 0),IF(COUNTIFS(ParticipantUI!$F$141:$F$146, $E18, ParticipantUI!$H$141:$H$146, H$18) &gt; 0, 1, 0),IF(COUNTIFS(ParticipantUI!$F$147:$F$148, $E18, ParticipantUI!$H$147:$H$148, H$18) &gt; 0, 1, 0),IF(COUNTIFS(ParticipantUI!$F$149:$F$150, $E18, ParticipantUI!$H$149:$H$150, H$18) &gt; 0, 1, 0),IF(COUNTIFS(ParticipantUI!$F$151:$F$152, $E18, ParticipantUI!$H$151:$H$152, H$18) &gt; 0, 1, 0),IF(COUNTIFS(ParticipantUI!$F$153:$F$154, $E18, ParticipantUI!$H$153:$H$154, H$18) &gt; 0, 1, 0),IF(COUNTIFS(ParticipantUI!$F$155:$F$157, $E18, ParticipantUI!$H$155:$H$157, H$18) &gt; 0, 1, 0),IF(COUNTIFS(ParticipantUI!$F$179:$F$183, $E18, ParticipantUI!$H$179:$H$183, H$18) &gt; 0, 1, 0),IF(COUNTIFS(ParticipantUI!$F$184:$F$186, $E18, ParticipantUI!$H$184:$H$186, H$18) &gt; 0, 1, 0),IF(COUNTIFS(ParticipantUI!$F$187:$F$189, $E18, ParticipantUI!$H$187:$H$189, H$18) &gt; 0, 1, 0),IF(COUNTIFS(ParticipantUI!$F$190:$F$190, $E18, ParticipantUI!$H$190:$H$190, H$18) &gt; 0, 1, 0),IF(COUNTIFS(ParticipantUI!$F$191:$F$192, $E18, ParticipantUI!$H$191:$H$192, H$18) &gt; 0, 1, 0),IF(COUNTIFS(ParticipantUI!$F$193:$F$194, $E18, ParticipantUI!$H$193:$H$194, H$18) &gt; 0, 1, 0),IF(COUNTIFS(ParticipantUI!$F$212:$F$215, $E18, ParticipantUI!$H$212:$H$215, H$18) &gt; 0, 1, 0),IF(COUNTIFS(ParticipantUI!$F$216:$F$218, $E18, ParticipantUI!$H$216:$H$218, H$18) &gt; 0, 1, 0),IF(COUNTIFS(ParticipantUI!$F$219:$F$220, $E18, ParticipantUI!$H$219:$H$220, H$18) &gt; 0, 1, 0),IF(COUNTIFS(ParticipantUI!$F$221:$F$222, $E18, ParticipantUI!$H$221:$H$222, H$18) &gt; 0, 1, 0),IF(COUNTIFS(ParticipantUI!$F$223:$F$227, $E18, ParticipantUI!$H$223:$H$227, H$18) &gt; 0, 1, 0),IF(COUNTIFS(ParticipantUI!$F$228:$F$229, $E18, ParticipantUI!$H$228:$H$229, H$18) &gt; 0, 1, 0),IF(COUNTIFS(ParticipantUI!$F$259:$F$261, $E18, ParticipantUI!$H$259:$H$261, H$18) &gt; 0, 1, 0),IF(COUNTIFS(ParticipantUI!$F$262:$F$263, $E18, ParticipantUI!$H$262:$H$263, H$18) &gt; 0, 1, 0),IF(COUNTIFS(ParticipantUI!$F$264:$F$265, $E18, ParticipantUI!$H$264:$H$265, H$18) &gt; 0, 1, 0),IF(COUNTIFS(ParticipantUI!$F$266:$F$267, $E18, ParticipantUI!$H$266:$H$267, H$18) &gt; 0, 1, 0),IF(COUNTIFS(ParticipantUI!$F$268:$F$268, $E18, ParticipantUI!$H$268:$H$268, H$18) &gt; 0, 1, 0),IF(COUNTIFS(ParticipantUI!$F$269:$F$269, $E18, ParticipantUI!$H$269:$H$269, H$18) &gt; 0, 1, 0),IF(COUNTIFS(ParticipantUI!$F$25:$F$29, $E18, ParticipantUI!$H$25:$H$29, H$18) &gt; 0, 1, 0),IF(COUNTIFS(ParticipantUI!$F$30:$F$33, $E18, ParticipantUI!$H$30:$H$33, H$18) &gt; 0, 1, 0),IF(COUNTIFS(ParticipantUI!$F$34:$F$37, $E18, ParticipantUI!$H$34:$H$37, H$18) &gt; 0, 1, 0),IF(COUNTIFS(ParticipantUI!$F$38:$F$40, $E18, ParticipantUI!$H$38:$H$40, H$18) &gt; 0, 1, 0),IF(COUNTIFS(ParticipantUI!$F$41:$F$43, $E18, ParticipantUI!$H$41:$H$43, H$18) &gt; 0, 1, 0),IF(COUNTIFS(ParticipantUI!$F$44:$F$46, $E18, ParticipantUI!$H$44:$H$46, H$18) &gt; 0, 1, 0),IF(COUNTIFS(ParticipantUI!$F$72:$F$75, $E18, ParticipantUI!$H$72:$H$75, H$18) &gt; 0, 1, 0),IF(COUNTIFS(ParticipantUI!$F$76:$F$80, $E18, ParticipantUI!$H$76:$H$80, H$18) &gt; 0, 1, 0),IF(COUNTIFS(ParticipantUI!$F$81:$F$86, $E18, ParticipantUI!$H$81:$H$86, H$18) &gt; 0, 1, 0),IF(COUNTIFS(ParticipantUI!$F$87:$F$91, $E18, ParticipantUI!$H$87:$H$91, H$18) &gt; 0, 1, 0),IF(COUNTIFS(ParticipantUI!$F$92:$F$93, $E18, ParticipantUI!$H$92:$H$93, H$18) &gt; 0, 1, 0),IF(COUNTIFS(ParticipantUI!$F$94:$F$96, $E18, ParticipantUI!$H$94:$H$96, H$18) &gt; 0, 1, 0),IF(COUNTIFS(ParticipantUI!$F$118:$F$120, $E18, ParticipantUI!$H$118:$H$120, H$18) &gt; 0, 1, 0),IF(COUNTIFS(ParticipantUI!$F$121:$F$125, $E18, ParticipantUI!$H$121:$H$125, H$18) &gt; 0, 1, 0),IF(COUNTIFS(ParticipantUI!$F$126:$F$130, $E18, ParticipantUI!$H$126:$H$130, H$18) &gt; 0, 1, 0),IF(COUNTIFS(ParticipantUI!$F$131:$F$133, $E18, ParticipantUI!$H$131:$H$133, H$18) &gt; 0, 1, 0),IF(COUNTIFS(ParticipantUI!$F$134:$F$136, $E18, ParticipantUI!$H$134:$H$136, H$18) &gt; 0, 1, 0),IF(COUNTIFS(ParticipantUI!$F$137:$F$140, $E18, ParticipantUI!$H$137:$H$140, H$18) &gt; 0, 1, 0),IF(COUNTIFS(ParticipantUI!$F$158:$F$161, $E18, ParticipantUI!$H$158:$H$161, H$18) &gt; 0, 1, 0),IF(COUNTIFS(ParticipantUI!$F$162:$F$166, $E18, ParticipantUI!$H$162:$H$166, H$18) &gt; 0, 1, 0),IF(COUNTIFS(ParticipantUI!$F$167:$F$169, $E18, ParticipantUI!$H$167:$H$169, H$18) &gt; 0, 1, 0),IF(COUNTIFS(ParticipantUI!$F$170:$F$172, $E18, ParticipantUI!$H$170:$H$172, H$18) &gt; 0, 1, 0),IF(COUNTIFS(ParticipantUI!$F$173:$F$175, $E18, ParticipantUI!$H$173:$H$175, H$18) &gt; 0, 1, 0),IF(COUNTIFS(ParticipantUI!$F$176:$F$178, $E18, ParticipantUI!$H$176:$H$178, H$18) &gt; 0, 1, 0),IF(COUNTIFS(ParticipantUI!$F$195:$F$197, $E18, ParticipantUI!$H$195:$H$197, H$18) &gt; 0, 1, 0),IF(COUNTIFS(ParticipantUI!$F$198:$F$200, $E18, ParticipantUI!$H$198:$H$200, H$18) &gt; 0, 1, 0),IF(COUNTIFS(ParticipantUI!$F$201:$F$204, $E18, ParticipantUI!$H$201:$H$204, H$18) &gt; 0, 1, 0),IF(COUNTIFS(ParticipantUI!$F$205:$F$207, $E18, ParticipantUI!$H$205:$H$207, H$18) &gt; 0, 1, 0),IF(COUNTIFS(ParticipantUI!$F$208:$F$208, $E18, ParticipantUI!$H$208:$H$208, H$18) &gt; 0, 1, 0),IF(COUNTIFS(ParticipantUI!$F$209:$F$211, $E18, ParticipantUI!$H$209:$H$211, H$18) &gt; 0, 1, 0),IF(COUNTIFS(ParticipantUI!$F$230:$F$233, $E18, ParticipantUI!$H$230:$H$233, H$18) &gt; 0, 1, 0),IF(COUNTIFS(ParticipantUI!$F$234:$F$239, $E18, ParticipantUI!$H$234:$H$239, H$18) &gt; 0, 1, 0),IF(COUNTIFS(ParticipantUI!$F$240:$F$243, $E18, ParticipantUI!$H$240:$H$243, H$18) &gt; 0, 1, 0),IF(COUNTIFS(ParticipantUI!$F$244:$F$247, $E18, ParticipantUI!$H$244:$H$247, H$18) &gt; 0, 1, 0),IF(COUNTIFS(ParticipantUI!$F$248:$F$254, $E18, ParticipantUI!$H$248:$H$254, H$18) &gt; 0, 1, 0),IF(COUNTIFS(ParticipantUI!$F$255:$F$258, $E18, ParticipantUI!$H$255:$H$258, H$18) &gt; 0, 1, 0),IF(COUNTIFS(ParticipantUI!$F$270:$F$271, $E18, ParticipantUI!$H$270:$H$271, H$18) &gt; 0, 1, 0),IF(COUNTIFS(ParticipantUI!$F$272:$F$273, $E18, ParticipantUI!$H$272:$H$273, H$18) &gt; 0, 1, 0),IF(COUNTIFS(ParticipantUI!$F$274:$F$276, $E18, ParticipantUI!$H$274:$H$276, H$18) &gt; 0, 1, 0),IF(COUNTIFS(ParticipantUI!$F$277:$F$281, $E18, ParticipantUI!$H$277:$H$281, H$18) &gt; 0, 1, 0),IF(COUNTIFS(ParticipantUI!$F$282:$F$286, $E18, ParticipantUI!$H$282:$H$286, H$18) &gt; 0, 1, 0),IF(COUNTIFS(ParticipantUI!$F$287:$F$289, $E18, ParticipantUI!$H$287:$H$289, H$18) &gt; 0, 1, 0))</f>
        <v>4</v>
      </c>
      <c r="E18" s="33" t="s">
        <v>929</v>
      </c>
      <c r="F18" s="33" t="s">
        <v>872</v>
      </c>
      <c r="G18" s="33" t="s">
        <v>873</v>
      </c>
      <c r="H18" s="33" t="s">
        <v>875</v>
      </c>
      <c r="J18" s="38">
        <f>B18/$F$1*100</f>
        <v>34.285714285714285</v>
      </c>
      <c r="K18" s="38">
        <f>C18/$G$1*100</f>
        <v>23.333333333333332</v>
      </c>
      <c r="L18" s="38">
        <f>D18/$H$1*100</f>
        <v>10.526315789473683</v>
      </c>
    </row>
    <row r="19" spans="1:12" ht="16" x14ac:dyDescent="0.15">
      <c r="A19" s="26" t="s">
        <v>783</v>
      </c>
      <c r="B19" s="29">
        <f>SUM(IF(COUNTIFS(ParticipantUI!$F$2:$F$5, $E19, ParticipantUI!$H$2:$H$5, F$18) &gt; 0, 1, 0),IF(COUNTIFS(ParticipantUI!$F$6:$F$11, $E19, ParticipantUI!$H$6:$H$11, F$18) &gt; 0, 1, 0),IF(COUNTIFS(ParticipantUI!$F$12:$F$16, $E19, ParticipantUI!$H$12:$H$16, F$18) &gt; 0, 1, 0),IF(COUNTIFS(ParticipantUI!$F$17:$F$17, $E19, ParticipantUI!$H$17:$H$17, F$18) &gt; 0, 1, 0),IF(COUNTIFS(ParticipantUI!$F$18:$F$20, $E19, ParticipantUI!$H$18:$H$20, F$18) &gt; 0, 1, 0),IF(COUNTIFS(ParticipantUI!$F$21:$F$24, $E19, ParticipantUI!$H$21:$H$24, F$18) &gt; 0, 1, 0),IF(COUNTIFS(ParticipantUI!$F$47:$F$52, $E19, ParticipantUI!$H$47:$H$52, F$18) &gt; 0, 1, 0),IF(COUNTIFS(ParticipantUI!$F$53:$F$56, $E19, ParticipantUI!$H$53:$H$56, F$18) &gt; 0, 1, 0),IF(COUNTIFS(ParticipantUI!$F$57:$F$61, $E19, ParticipantUI!$H$57:$H$61, F$18) &gt; 0, 1, 0),IF(COUNTIFS(ParticipantUI!$F$62:$F$63, $E19, ParticipantUI!$H$62:$H$63, F$18) &gt; 0, 1, 0),IF(COUNTIFS(ParticipantUI!$F$64:$F$67, $E19, ParticipantUI!$H$64:$H$67, F$18) &gt; 0, 1, 0),IF(COUNTIFS(ParticipantUI!$F$68:$F$71, $E19, ParticipantUI!$H$68:$H$71, F$18) &gt; 0, 1, 0),IF(COUNTIFS(ParticipantUI!$F$97:$F$100, $E19, ParticipantUI!$H$97:$H$100, F$18) &gt; 0, 1, 0),IF(COUNTIFS(ParticipantUI!$F$101:$F$104, $E19, ParticipantUI!$H$101:$H$104, F$18) &gt; 0, 1, 0),IF(COUNTIFS(ParticipantUI!$F$105:$F$107, $E19, ParticipantUI!$H$105:$H$107, F$18) &gt; 0, 1, 0),IF(COUNTIFS(ParticipantUI!$F$108:$F$110, $E19, ParticipantUI!$H$108:$H$110, F$18) &gt; 0, 1, 0),IF(COUNTIFS(ParticipantUI!$F$111:$F$114, $E19, ParticipantUI!$H$111:$H$114, F$18) &gt; 0, 1, 0),IF(COUNTIFS(ParticipantUI!$F$115:$F$117, $E19, ParticipantUI!$H$115:$H$117, F$18) &gt; 0, 1, 0),IF(COUNTIFS(ParticipantUI!$F$141:$F$146, $E19, ParticipantUI!$H$141:$H$146, F$18) &gt; 0, 1, 0),IF(COUNTIFS(ParticipantUI!$F$147:$F$148, $E19, ParticipantUI!$H$147:$H$148, F$18) &gt; 0, 1, 0),IF(COUNTIFS(ParticipantUI!$F$149:$F$150, $E19, ParticipantUI!$H$149:$H$150, F$18) &gt; 0, 1, 0),IF(COUNTIFS(ParticipantUI!$F$151:$F$152, $E19, ParticipantUI!$H$151:$H$152, F$18) &gt; 0, 1, 0),IF(COUNTIFS(ParticipantUI!$F$153:$F$154, $E19, ParticipantUI!$H$153:$H$154, F$18) &gt; 0, 1, 0),IF(COUNTIFS(ParticipantUI!$F$155:$F$157, $E19, ParticipantUI!$H$155:$H$157, F$18) &gt; 0, 1, 0),IF(COUNTIFS(ParticipantUI!$F$179:$F$183, $E19, ParticipantUI!$H$179:$H$183, F$18) &gt; 0, 1, 0),IF(COUNTIFS(ParticipantUI!$F$184:$F$186, $E19, ParticipantUI!$H$184:$H$186, F$18) &gt; 0, 1, 0),IF(COUNTIFS(ParticipantUI!$F$187:$F$189, $E19, ParticipantUI!$H$187:$H$189, F$18) &gt; 0, 1, 0),IF(COUNTIFS(ParticipantUI!$F$190:$F$190, $E19, ParticipantUI!$H$190:$H$190, F$18) &gt; 0, 1, 0),IF(COUNTIFS(ParticipantUI!$F$191:$F$192, $E19, ParticipantUI!$H$191:$H$192, F$18) &gt; 0, 1, 0),IF(COUNTIFS(ParticipantUI!$F$193:$F$194, $E19, ParticipantUI!$H$193:$H$194, F$18) &gt; 0, 1, 0),IF(COUNTIFS(ParticipantUI!$F$212:$F$215, $E19, ParticipantUI!$H$212:$H$215, F$18) &gt; 0, 1, 0),IF(COUNTIFS(ParticipantUI!$F$216:$F$218, $E19, ParticipantUI!$H$216:$H$218, F$18) &gt; 0, 1, 0),IF(COUNTIFS(ParticipantUI!$F$219:$F$220, $E19, ParticipantUI!$H$219:$H$220, F$18) &gt; 0, 1, 0),IF(COUNTIFS(ParticipantUI!$F$221:$F$222, $E19, ParticipantUI!$H$221:$H$222, F$18) &gt; 0, 1, 0),IF(COUNTIFS(ParticipantUI!$F$223:$F$227, $E19, ParticipantUI!$H$223:$H$227, F$18) &gt; 0, 1, 0),IF(COUNTIFS(ParticipantUI!$F$228:$F$229, $E19, ParticipantUI!$H$228:$H$229, F$18) &gt; 0, 1, 0),IF(COUNTIFS(ParticipantUI!$F$259:$F$261, $E19, ParticipantUI!$H$259:$H$261, F$18) &gt; 0, 1, 0),IF(COUNTIFS(ParticipantUI!$F$262:$F$263, $E19, ParticipantUI!$H$262:$H$263, F$18) &gt; 0, 1, 0),IF(COUNTIFS(ParticipantUI!$F$264:$F$265, $E19, ParticipantUI!$H$264:$H$265, F$18) &gt; 0, 1, 0),IF(COUNTIFS(ParticipantUI!$F$266:$F$267, $E19, ParticipantUI!$H$266:$H$267, F$18) &gt; 0, 1, 0),IF(COUNTIFS(ParticipantUI!$F$268:$F$268, $E19, ParticipantUI!$H$268:$H$268, F$18) &gt; 0, 1, 0),IF(COUNTIFS(ParticipantUI!$F$269:$F$269, $E19, ParticipantUI!$H$269:$H$269, F$18) &gt; 0, 1, 0),IF(COUNTIFS(ParticipantUI!$F$25:$F$29, $E19, ParticipantUI!$H$25:$H$29, F$18) &gt; 0, 1, 0),IF(COUNTIFS(ParticipantUI!$F$30:$F$33, $E19, ParticipantUI!$H$30:$H$33, F$18) &gt; 0, 1, 0),IF(COUNTIFS(ParticipantUI!$F$34:$F$37, $E19, ParticipantUI!$H$34:$H$37, F$18) &gt; 0, 1, 0),IF(COUNTIFS(ParticipantUI!$F$38:$F$40, $E19, ParticipantUI!$H$38:$H$40, F$18) &gt; 0, 1, 0),IF(COUNTIFS(ParticipantUI!$F$41:$F$43, $E19, ParticipantUI!$H$41:$H$43, F$18) &gt; 0, 1, 0),IF(COUNTIFS(ParticipantUI!$F$44:$F$46, $E19, ParticipantUI!$H$44:$H$46, F$18) &gt; 0, 1, 0),IF(COUNTIFS(ParticipantUI!$F$72:$F$75, $E19, ParticipantUI!$H$72:$H$75, F$18) &gt; 0, 1, 0),IF(COUNTIFS(ParticipantUI!$F$76:$F$80, $E19, ParticipantUI!$H$76:$H$80, F$18) &gt; 0, 1, 0),IF(COUNTIFS(ParticipantUI!$F$81:$F$86, $E19, ParticipantUI!$H$81:$H$86, F$18) &gt; 0, 1, 0),IF(COUNTIFS(ParticipantUI!$F$87:$F$91, $E19, ParticipantUI!$H$87:$H$91, F$18) &gt; 0, 1, 0),IF(COUNTIFS(ParticipantUI!$F$92:$F$93, $E19, ParticipantUI!$H$92:$H$93, F$18) &gt; 0, 1, 0),IF(COUNTIFS(ParticipantUI!$F$94:$F$96, $E19, ParticipantUI!$H$94:$H$96, F$18) &gt; 0, 1, 0),IF(COUNTIFS(ParticipantUI!$F$118:$F$120, $E19, ParticipantUI!$H$118:$H$120, F$18) &gt; 0, 1, 0),IF(COUNTIFS(ParticipantUI!$F$121:$F$125, $E19, ParticipantUI!$H$121:$H$125, F$18) &gt; 0, 1, 0),IF(COUNTIFS(ParticipantUI!$F$126:$F$130, $E19, ParticipantUI!$H$126:$H$130, F$18) &gt; 0, 1, 0),IF(COUNTIFS(ParticipantUI!$F$131:$F$133, $E19, ParticipantUI!$H$131:$H$133, F$18) &gt; 0, 1, 0),IF(COUNTIFS(ParticipantUI!$F$134:$F$136, $E19, ParticipantUI!$H$134:$H$136, F$18) &gt; 0, 1, 0),IF(COUNTIFS(ParticipantUI!$F$137:$F$140, $E19, ParticipantUI!$H$137:$H$140, F$18) &gt; 0, 1, 0),IF(COUNTIFS(ParticipantUI!$F$158:$F$161, $E19, ParticipantUI!$H$158:$H$161, F$18) &gt; 0, 1, 0),IF(COUNTIFS(ParticipantUI!$F$162:$F$166, $E19, ParticipantUI!$H$162:$H$166, F$18) &gt; 0, 1, 0),IF(COUNTIFS(ParticipantUI!$F$167:$F$169, $E19, ParticipantUI!$H$167:$H$169, F$18) &gt; 0, 1, 0),IF(COUNTIFS(ParticipantUI!$F$170:$F$172, $E19, ParticipantUI!$H$170:$H$172, F$18) &gt; 0, 1, 0),IF(COUNTIFS(ParticipantUI!$F$173:$F$175, $E19, ParticipantUI!$H$173:$H$175, F$18) &gt; 0, 1, 0),IF(COUNTIFS(ParticipantUI!$F$176:$F$178, $E19, ParticipantUI!$H$176:$H$178, F$18) &gt; 0, 1, 0),IF(COUNTIFS(ParticipantUI!$F$195:$F$197, $E19, ParticipantUI!$H$195:$H$197, F$18) &gt; 0, 1, 0),IF(COUNTIFS(ParticipantUI!$F$198:$F$200, $E19, ParticipantUI!$H$198:$H$200, F$18) &gt; 0, 1, 0),IF(COUNTIFS(ParticipantUI!$F$201:$F$204, $E19, ParticipantUI!$H$201:$H$204, F$18) &gt; 0, 1, 0),IF(COUNTIFS(ParticipantUI!$F$205:$F$207, $E19, ParticipantUI!$H$205:$H$207, F$18) &gt; 0, 1, 0),IF(COUNTIFS(ParticipantUI!$F$208:$F$208, $E19, ParticipantUI!$H$208:$H$208, F$18) &gt; 0, 1, 0),IF(COUNTIFS(ParticipantUI!$F$209:$F$211, $E19, ParticipantUI!$H$209:$H$211, F$18) &gt; 0, 1, 0),IF(COUNTIFS(ParticipantUI!$F$230:$F$233, $E19, ParticipantUI!$H$230:$H$233, F$18) &gt; 0, 1, 0),IF(COUNTIFS(ParticipantUI!$F$234:$F$239, $E19, ParticipantUI!$H$234:$H$239, F$18) &gt; 0, 1, 0),IF(COUNTIFS(ParticipantUI!$F$240:$F$243, $E19, ParticipantUI!$H$240:$H$243, F$18) &gt; 0, 1, 0),IF(COUNTIFS(ParticipantUI!$F$244:$F$247, $E19, ParticipantUI!$H$244:$H$247, F$18) &gt; 0, 1, 0),IF(COUNTIFS(ParticipantUI!$F$248:$F$254, $E19, ParticipantUI!$H$248:$H$254, F$18) &gt; 0, 1, 0),IF(COUNTIFS(ParticipantUI!$F$255:$F$258, $E19, ParticipantUI!$H$255:$H$258, F$18) &gt; 0, 1, 0),IF(COUNTIFS(ParticipantUI!$F$270:$F$271, $E19, ParticipantUI!$H$270:$H$271, F$18) &gt; 0, 1, 0),IF(COUNTIFS(ParticipantUI!$F$272:$F$273, $E19, ParticipantUI!$H$272:$H$273, F$18) &gt; 0, 1, 0),IF(COUNTIFS(ParticipantUI!$F$274:$F$276, $E19, ParticipantUI!$H$274:$H$276, F$18) &gt; 0, 1, 0),IF(COUNTIFS(ParticipantUI!$F$277:$F$281, $E19, ParticipantUI!$H$277:$H$281, F$18) &gt; 0, 1, 0),IF(COUNTIFS(ParticipantUI!$F$282:$F$286, $E19, ParticipantUI!$H$282:$H$286, F$18) &gt; 0, 1, 0),IF(COUNTIFS(ParticipantUI!$F$287:$F$289, $E19, ParticipantUI!$H$287:$H$289, F$18) &gt; 0, 1, 0))</f>
        <v>25</v>
      </c>
      <c r="C19" s="29">
        <f>SUM(IF(COUNTIFS(ParticipantUI!$F$2:$F$5, $E19, ParticipantUI!$H$2:$H$5, G$18) &gt; 0, 1, 0),IF(COUNTIFS(ParticipantUI!$F$6:$F$11, $E19, ParticipantUI!$H$6:$H$11, G$18) &gt; 0, 1, 0),IF(COUNTIFS(ParticipantUI!$F$12:$F$16, $E19, ParticipantUI!$H$12:$H$16, G$18) &gt; 0, 1, 0),IF(COUNTIFS(ParticipantUI!$F$17:$F$17, $E19, ParticipantUI!$H$17:$H$17, G$18) &gt; 0, 1, 0),IF(COUNTIFS(ParticipantUI!$F$18:$F$20, $E19, ParticipantUI!$H$18:$H$20, G$18) &gt; 0, 1, 0),IF(COUNTIFS(ParticipantUI!$F$21:$F$24, $E19, ParticipantUI!$H$21:$H$24, G$18) &gt; 0, 1, 0),IF(COUNTIFS(ParticipantUI!$F$47:$F$52, $E19, ParticipantUI!$H$47:$H$52, G$18) &gt; 0, 1, 0),IF(COUNTIFS(ParticipantUI!$F$53:$F$56, $E19, ParticipantUI!$H$53:$H$56, G$18) &gt; 0, 1, 0),IF(COUNTIFS(ParticipantUI!$F$57:$F$61, $E19, ParticipantUI!$H$57:$H$61, G$18) &gt; 0, 1, 0),IF(COUNTIFS(ParticipantUI!$F$62:$F$63, $E19, ParticipantUI!$H$62:$H$63, G$18) &gt; 0, 1, 0),IF(COUNTIFS(ParticipantUI!$F$64:$F$67, $E19, ParticipantUI!$H$64:$H$67, G$18) &gt; 0, 1, 0),IF(COUNTIFS(ParticipantUI!$F$68:$F$71, $E19, ParticipantUI!$H$68:$H$71, G$18) &gt; 0, 1, 0),IF(COUNTIFS(ParticipantUI!$F$97:$F$100, $E19, ParticipantUI!$H$97:$H$100, G$18) &gt; 0, 1, 0),IF(COUNTIFS(ParticipantUI!$F$101:$F$104, $E19, ParticipantUI!$H$101:$H$104, G$18) &gt; 0, 1, 0),IF(COUNTIFS(ParticipantUI!$F$105:$F$107, $E19, ParticipantUI!$H$105:$H$107, G$18) &gt; 0, 1, 0),IF(COUNTIFS(ParticipantUI!$F$108:$F$110, $E19, ParticipantUI!$H$108:$H$110, G$18) &gt; 0, 1, 0),IF(COUNTIFS(ParticipantUI!$F$111:$F$114, $E19, ParticipantUI!$H$111:$H$114, G$18) &gt; 0, 1, 0),IF(COUNTIFS(ParticipantUI!$F$115:$F$117, $E19, ParticipantUI!$H$115:$H$117, G$18) &gt; 0, 1, 0),IF(COUNTIFS(ParticipantUI!$F$141:$F$146, $E19, ParticipantUI!$H$141:$H$146, G$18) &gt; 0, 1, 0),IF(COUNTIFS(ParticipantUI!$F$147:$F$148, $E19, ParticipantUI!$H$147:$H$148, G$18) &gt; 0, 1, 0),IF(COUNTIFS(ParticipantUI!$F$149:$F$150, $E19, ParticipantUI!$H$149:$H$150, G$18) &gt; 0, 1, 0),IF(COUNTIFS(ParticipantUI!$F$151:$F$152, $E19, ParticipantUI!$H$151:$H$152, G$18) &gt; 0, 1, 0),IF(COUNTIFS(ParticipantUI!$F$153:$F$154, $E19, ParticipantUI!$H$153:$H$154, G$18) &gt; 0, 1, 0),IF(COUNTIFS(ParticipantUI!$F$155:$F$157, $E19, ParticipantUI!$H$155:$H$157, G$18) &gt; 0, 1, 0),IF(COUNTIFS(ParticipantUI!$F$179:$F$183, $E19, ParticipantUI!$H$179:$H$183, G$18) &gt; 0, 1, 0),IF(COUNTIFS(ParticipantUI!$F$184:$F$186, $E19, ParticipantUI!$H$184:$H$186, G$18) &gt; 0, 1, 0),IF(COUNTIFS(ParticipantUI!$F$187:$F$189, $E19, ParticipantUI!$H$187:$H$189, G$18) &gt; 0, 1, 0),IF(COUNTIFS(ParticipantUI!$F$190:$F$190, $E19, ParticipantUI!$H$190:$H$190, G$18) &gt; 0, 1, 0),IF(COUNTIFS(ParticipantUI!$F$191:$F$192, $E19, ParticipantUI!$H$191:$H$192, G$18) &gt; 0, 1, 0),IF(COUNTIFS(ParticipantUI!$F$193:$F$194, $E19, ParticipantUI!$H$193:$H$194, G$18) &gt; 0, 1, 0),IF(COUNTIFS(ParticipantUI!$F$212:$F$215, $E19, ParticipantUI!$H$212:$H$215, G$18) &gt; 0, 1, 0),IF(COUNTIFS(ParticipantUI!$F$216:$F$218, $E19, ParticipantUI!$H$216:$H$218, G$18) &gt; 0, 1, 0),IF(COUNTIFS(ParticipantUI!$F$219:$F$220, $E19, ParticipantUI!$H$219:$H$220, G$18) &gt; 0, 1, 0),IF(COUNTIFS(ParticipantUI!$F$221:$F$222, $E19, ParticipantUI!$H$221:$H$222, G$18) &gt; 0, 1, 0),IF(COUNTIFS(ParticipantUI!$F$223:$F$227, $E19, ParticipantUI!$H$223:$H$227, G$18) &gt; 0, 1, 0),IF(COUNTIFS(ParticipantUI!$F$228:$F$229, $E19, ParticipantUI!$H$228:$H$229, G$18) &gt; 0, 1, 0),IF(COUNTIFS(ParticipantUI!$F$259:$F$261, $E19, ParticipantUI!$H$259:$H$261, G$18) &gt; 0, 1, 0),IF(COUNTIFS(ParticipantUI!$F$262:$F$263, $E19, ParticipantUI!$H$262:$H$263, G$18) &gt; 0, 1, 0),IF(COUNTIFS(ParticipantUI!$F$264:$F$265, $E19, ParticipantUI!$H$264:$H$265, G$18) &gt; 0, 1, 0),IF(COUNTIFS(ParticipantUI!$F$266:$F$267, $E19, ParticipantUI!$H$266:$H$267, G$18) &gt; 0, 1, 0),IF(COUNTIFS(ParticipantUI!$F$268:$F$268, $E19, ParticipantUI!$H$268:$H$268, G$18) &gt; 0, 1, 0),IF(COUNTIFS(ParticipantUI!$F$269:$F$269, $E19, ParticipantUI!$H$269:$H$269, G$18) &gt; 0, 1, 0),IF(COUNTIFS(ParticipantUI!$F$25:$F$29, $E19, ParticipantUI!$H$25:$H$29, G$18) &gt; 0, 1, 0),IF(COUNTIFS(ParticipantUI!$F$30:$F$33, $E19, ParticipantUI!$H$30:$H$33, G$18) &gt; 0, 1, 0),IF(COUNTIFS(ParticipantUI!$F$34:$F$37, $E19, ParticipantUI!$H$34:$H$37, G$18) &gt; 0, 1, 0),IF(COUNTIFS(ParticipantUI!$F$38:$F$40, $E19, ParticipantUI!$H$38:$H$40, G$18) &gt; 0, 1, 0),IF(COUNTIFS(ParticipantUI!$F$41:$F$43, $E19, ParticipantUI!$H$41:$H$43, G$18) &gt; 0, 1, 0),IF(COUNTIFS(ParticipantUI!$F$44:$F$46, $E19, ParticipantUI!$H$44:$H$46, G$18) &gt; 0, 1, 0),IF(COUNTIFS(ParticipantUI!$F$72:$F$75, $E19, ParticipantUI!$H$72:$H$75, G$18) &gt; 0, 1, 0),IF(COUNTIFS(ParticipantUI!$F$76:$F$80, $E19, ParticipantUI!$H$76:$H$80, G$18) &gt; 0, 1, 0),IF(COUNTIFS(ParticipantUI!$F$81:$F$86, $E19, ParticipantUI!$H$81:$H$86, G$18) &gt; 0, 1, 0),IF(COUNTIFS(ParticipantUI!$F$87:$F$91, $E19, ParticipantUI!$H$87:$H$91, G$18) &gt; 0, 1, 0),IF(COUNTIFS(ParticipantUI!$F$92:$F$93, $E19, ParticipantUI!$H$92:$H$93, G$18) &gt; 0, 1, 0),IF(COUNTIFS(ParticipantUI!$F$94:$F$96, $E19, ParticipantUI!$H$94:$H$96, G$18) &gt; 0, 1, 0),IF(COUNTIFS(ParticipantUI!$F$118:$F$120, $E19, ParticipantUI!$H$118:$H$120, G$18) &gt; 0, 1, 0),IF(COUNTIFS(ParticipantUI!$F$121:$F$125, $E19, ParticipantUI!$H$121:$H$125, G$18) &gt; 0, 1, 0),IF(COUNTIFS(ParticipantUI!$F$126:$F$130, $E19, ParticipantUI!$H$126:$H$130, G$18) &gt; 0, 1, 0),IF(COUNTIFS(ParticipantUI!$F$131:$F$133, $E19, ParticipantUI!$H$131:$H$133, G$18) &gt; 0, 1, 0),IF(COUNTIFS(ParticipantUI!$F$134:$F$136, $E19, ParticipantUI!$H$134:$H$136, G$18) &gt; 0, 1, 0),IF(COUNTIFS(ParticipantUI!$F$137:$F$140, $E19, ParticipantUI!$H$137:$H$140, G$18) &gt; 0, 1, 0),IF(COUNTIFS(ParticipantUI!$F$158:$F$161, $E19, ParticipantUI!$H$158:$H$161, G$18) &gt; 0, 1, 0),IF(COUNTIFS(ParticipantUI!$F$162:$F$166, $E19, ParticipantUI!$H$162:$H$166, G$18) &gt; 0, 1, 0),IF(COUNTIFS(ParticipantUI!$F$167:$F$169, $E19, ParticipantUI!$H$167:$H$169, G$18) &gt; 0, 1, 0),IF(COUNTIFS(ParticipantUI!$F$170:$F$172, $E19, ParticipantUI!$H$170:$H$172, G$18) &gt; 0, 1, 0),IF(COUNTIFS(ParticipantUI!$F$173:$F$175, $E19, ParticipantUI!$H$173:$H$175, G$18) &gt; 0, 1, 0),IF(COUNTIFS(ParticipantUI!$F$176:$F$178, $E19, ParticipantUI!$H$176:$H$178, G$18) &gt; 0, 1, 0),IF(COUNTIFS(ParticipantUI!$F$195:$F$197, $E19, ParticipantUI!$H$195:$H$197, G$18) &gt; 0, 1, 0),IF(COUNTIFS(ParticipantUI!$F$198:$F$200, $E19, ParticipantUI!$H$198:$H$200, G$18) &gt; 0, 1, 0),IF(COUNTIFS(ParticipantUI!$F$201:$F$204, $E19, ParticipantUI!$H$201:$H$204, G$18) &gt; 0, 1, 0),IF(COUNTIFS(ParticipantUI!$F$205:$F$207, $E19, ParticipantUI!$H$205:$H$207, G$18) &gt; 0, 1, 0),IF(COUNTIFS(ParticipantUI!$F$208:$F$208, $E19, ParticipantUI!$H$208:$H$208, G$18) &gt; 0, 1, 0),IF(COUNTIFS(ParticipantUI!$F$209:$F$211, $E19, ParticipantUI!$H$209:$H$211, G$18) &gt; 0, 1, 0),IF(COUNTIFS(ParticipantUI!$F$230:$F$233, $E19, ParticipantUI!$H$230:$H$233, G$18) &gt; 0, 1, 0),IF(COUNTIFS(ParticipantUI!$F$234:$F$239, $E19, ParticipantUI!$H$234:$H$239, G$18) &gt; 0, 1, 0),IF(COUNTIFS(ParticipantUI!$F$240:$F$243, $E19, ParticipantUI!$H$240:$H$243, G$18) &gt; 0, 1, 0),IF(COUNTIFS(ParticipantUI!$F$244:$F$247, $E19, ParticipantUI!$H$244:$H$247, G$18) &gt; 0, 1, 0),IF(COUNTIFS(ParticipantUI!$F$248:$F$254, $E19, ParticipantUI!$H$248:$H$254, G$18) &gt; 0, 1, 0),IF(COUNTIFS(ParticipantUI!$F$255:$F$258, $E19, ParticipantUI!$H$255:$H$258, G$18) &gt; 0, 1, 0),IF(COUNTIFS(ParticipantUI!$F$270:$F$271, $E19, ParticipantUI!$H$270:$H$271, G$18) &gt; 0, 1, 0),IF(COUNTIFS(ParticipantUI!$F$272:$F$273, $E19, ParticipantUI!$H$272:$H$273, G$18) &gt; 0, 1, 0),IF(COUNTIFS(ParticipantUI!$F$274:$F$276, $E19, ParticipantUI!$H$274:$H$276, G$18) &gt; 0, 1, 0),IF(COUNTIFS(ParticipantUI!$F$277:$F$281, $E19, ParticipantUI!$H$277:$H$281, G$18) &gt; 0, 1, 0),IF(COUNTIFS(ParticipantUI!$F$282:$F$286, $E19, ParticipantUI!$H$282:$H$286, G$18) &gt; 0, 1, 0),IF(COUNTIFS(ParticipantUI!$F$287:$F$289, $E19, ParticipantUI!$H$287:$H$289, G$18) &gt; 0, 1, 0))</f>
        <v>30</v>
      </c>
      <c r="D19" s="29">
        <f>SUM(IF(COUNTIFS(ParticipantUI!$F$2:$F$5, $E19, ParticipantUI!$H$2:$H$5, H$18) &gt; 0, 1, 0),IF(COUNTIFS(ParticipantUI!$F$6:$F$11, $E19, ParticipantUI!$H$6:$H$11, H$18) &gt; 0, 1, 0),IF(COUNTIFS(ParticipantUI!$F$12:$F$16, $E19, ParticipantUI!$H$12:$H$16, H$18) &gt; 0, 1, 0),IF(COUNTIFS(ParticipantUI!$F$17:$F$17, $E19, ParticipantUI!$H$17:$H$17, H$18) &gt; 0, 1, 0),IF(COUNTIFS(ParticipantUI!$F$18:$F$20, $E19, ParticipantUI!$H$18:$H$20, H$18) &gt; 0, 1, 0),IF(COUNTIFS(ParticipantUI!$F$21:$F$24, $E19, ParticipantUI!$H$21:$H$24, H$18) &gt; 0, 1, 0),IF(COUNTIFS(ParticipantUI!$F$47:$F$52, $E19, ParticipantUI!$H$47:$H$52, H$18) &gt; 0, 1, 0),IF(COUNTIFS(ParticipantUI!$F$53:$F$56, $E19, ParticipantUI!$H$53:$H$56, H$18) &gt; 0, 1, 0),IF(COUNTIFS(ParticipantUI!$F$57:$F$61, $E19, ParticipantUI!$H$57:$H$61, H$18) &gt; 0, 1, 0),IF(COUNTIFS(ParticipantUI!$F$62:$F$63, $E19, ParticipantUI!$H$62:$H$63, H$18) &gt; 0, 1, 0),IF(COUNTIFS(ParticipantUI!$F$64:$F$67, $E19, ParticipantUI!$H$64:$H$67, H$18) &gt; 0, 1, 0),IF(COUNTIFS(ParticipantUI!$F$68:$F$71, $E19, ParticipantUI!$H$68:$H$71, H$18) &gt; 0, 1, 0),IF(COUNTIFS(ParticipantUI!$F$97:$F$100, $E19, ParticipantUI!$H$97:$H$100, H$18) &gt; 0, 1, 0),IF(COUNTIFS(ParticipantUI!$F$101:$F$104, $E19, ParticipantUI!$H$101:$H$104, H$18) &gt; 0, 1, 0),IF(COUNTIFS(ParticipantUI!$F$105:$F$107, $E19, ParticipantUI!$H$105:$H$107, H$18) &gt; 0, 1, 0),IF(COUNTIFS(ParticipantUI!$F$108:$F$110, $E19, ParticipantUI!$H$108:$H$110, H$18) &gt; 0, 1, 0),IF(COUNTIFS(ParticipantUI!$F$111:$F$114, $E19, ParticipantUI!$H$111:$H$114, H$18) &gt; 0, 1, 0),IF(COUNTIFS(ParticipantUI!$F$115:$F$117, $E19, ParticipantUI!$H$115:$H$117, H$18) &gt; 0, 1, 0),IF(COUNTIFS(ParticipantUI!$F$141:$F$146, $E19, ParticipantUI!$H$141:$H$146, H$18) &gt; 0, 1, 0),IF(COUNTIFS(ParticipantUI!$F$147:$F$148, $E19, ParticipantUI!$H$147:$H$148, H$18) &gt; 0, 1, 0),IF(COUNTIFS(ParticipantUI!$F$149:$F$150, $E19, ParticipantUI!$H$149:$H$150, H$18) &gt; 0, 1, 0),IF(COUNTIFS(ParticipantUI!$F$151:$F$152, $E19, ParticipantUI!$H$151:$H$152, H$18) &gt; 0, 1, 0),IF(COUNTIFS(ParticipantUI!$F$153:$F$154, $E19, ParticipantUI!$H$153:$H$154, H$18) &gt; 0, 1, 0),IF(COUNTIFS(ParticipantUI!$F$155:$F$157, $E19, ParticipantUI!$H$155:$H$157, H$18) &gt; 0, 1, 0),IF(COUNTIFS(ParticipantUI!$F$179:$F$183, $E19, ParticipantUI!$H$179:$H$183, H$18) &gt; 0, 1, 0),IF(COUNTIFS(ParticipantUI!$F$184:$F$186, $E19, ParticipantUI!$H$184:$H$186, H$18) &gt; 0, 1, 0),IF(COUNTIFS(ParticipantUI!$F$187:$F$189, $E19, ParticipantUI!$H$187:$H$189, H$18) &gt; 0, 1, 0),IF(COUNTIFS(ParticipantUI!$F$190:$F$190, $E19, ParticipantUI!$H$190:$H$190, H$18) &gt; 0, 1, 0),IF(COUNTIFS(ParticipantUI!$F$191:$F$192, $E19, ParticipantUI!$H$191:$H$192, H$18) &gt; 0, 1, 0),IF(COUNTIFS(ParticipantUI!$F$193:$F$194, $E19, ParticipantUI!$H$193:$H$194, H$18) &gt; 0, 1, 0),IF(COUNTIFS(ParticipantUI!$F$212:$F$215, $E19, ParticipantUI!$H$212:$H$215, H$18) &gt; 0, 1, 0),IF(COUNTIFS(ParticipantUI!$F$216:$F$218, $E19, ParticipantUI!$H$216:$H$218, H$18) &gt; 0, 1, 0),IF(COUNTIFS(ParticipantUI!$F$219:$F$220, $E19, ParticipantUI!$H$219:$H$220, H$18) &gt; 0, 1, 0),IF(COUNTIFS(ParticipantUI!$F$221:$F$222, $E19, ParticipantUI!$H$221:$H$222, H$18) &gt; 0, 1, 0),IF(COUNTIFS(ParticipantUI!$F$223:$F$227, $E19, ParticipantUI!$H$223:$H$227, H$18) &gt; 0, 1, 0),IF(COUNTIFS(ParticipantUI!$F$228:$F$229, $E19, ParticipantUI!$H$228:$H$229, H$18) &gt; 0, 1, 0),IF(COUNTIFS(ParticipantUI!$F$259:$F$261, $E19, ParticipantUI!$H$259:$H$261, H$18) &gt; 0, 1, 0),IF(COUNTIFS(ParticipantUI!$F$262:$F$263, $E19, ParticipantUI!$H$262:$H$263, H$18) &gt; 0, 1, 0),IF(COUNTIFS(ParticipantUI!$F$264:$F$265, $E19, ParticipantUI!$H$264:$H$265, H$18) &gt; 0, 1, 0),IF(COUNTIFS(ParticipantUI!$F$266:$F$267, $E19, ParticipantUI!$H$266:$H$267, H$18) &gt; 0, 1, 0),IF(COUNTIFS(ParticipantUI!$F$268:$F$268, $E19, ParticipantUI!$H$268:$H$268, H$18) &gt; 0, 1, 0),IF(COUNTIFS(ParticipantUI!$F$269:$F$269, $E19, ParticipantUI!$H$269:$H$269, H$18) &gt; 0, 1, 0),IF(COUNTIFS(ParticipantUI!$F$25:$F$29, $E19, ParticipantUI!$H$25:$H$29, H$18) &gt; 0, 1, 0),IF(COUNTIFS(ParticipantUI!$F$30:$F$33, $E19, ParticipantUI!$H$30:$H$33, H$18) &gt; 0, 1, 0),IF(COUNTIFS(ParticipantUI!$F$34:$F$37, $E19, ParticipantUI!$H$34:$H$37, H$18) &gt; 0, 1, 0),IF(COUNTIFS(ParticipantUI!$F$38:$F$40, $E19, ParticipantUI!$H$38:$H$40, H$18) &gt; 0, 1, 0),IF(COUNTIFS(ParticipantUI!$F$41:$F$43, $E19, ParticipantUI!$H$41:$H$43, H$18) &gt; 0, 1, 0),IF(COUNTIFS(ParticipantUI!$F$44:$F$46, $E19, ParticipantUI!$H$44:$H$46, H$18) &gt; 0, 1, 0),IF(COUNTIFS(ParticipantUI!$F$72:$F$75, $E19, ParticipantUI!$H$72:$H$75, H$18) &gt; 0, 1, 0),IF(COUNTIFS(ParticipantUI!$F$76:$F$80, $E19, ParticipantUI!$H$76:$H$80, H$18) &gt; 0, 1, 0),IF(COUNTIFS(ParticipantUI!$F$81:$F$86, $E19, ParticipantUI!$H$81:$H$86, H$18) &gt; 0, 1, 0),IF(COUNTIFS(ParticipantUI!$F$87:$F$91, $E19, ParticipantUI!$H$87:$H$91, H$18) &gt; 0, 1, 0),IF(COUNTIFS(ParticipantUI!$F$92:$F$93, $E19, ParticipantUI!$H$92:$H$93, H$18) &gt; 0, 1, 0),IF(COUNTIFS(ParticipantUI!$F$94:$F$96, $E19, ParticipantUI!$H$94:$H$96, H$18) &gt; 0, 1, 0),IF(COUNTIFS(ParticipantUI!$F$118:$F$120, $E19, ParticipantUI!$H$118:$H$120, H$18) &gt; 0, 1, 0),IF(COUNTIFS(ParticipantUI!$F$121:$F$125, $E19, ParticipantUI!$H$121:$H$125, H$18) &gt; 0, 1, 0),IF(COUNTIFS(ParticipantUI!$F$126:$F$130, $E19, ParticipantUI!$H$126:$H$130, H$18) &gt; 0, 1, 0),IF(COUNTIFS(ParticipantUI!$F$131:$F$133, $E19, ParticipantUI!$H$131:$H$133, H$18) &gt; 0, 1, 0),IF(COUNTIFS(ParticipantUI!$F$134:$F$136, $E19, ParticipantUI!$H$134:$H$136, H$18) &gt; 0, 1, 0),IF(COUNTIFS(ParticipantUI!$F$137:$F$140, $E19, ParticipantUI!$H$137:$H$140, H$18) &gt; 0, 1, 0),IF(COUNTIFS(ParticipantUI!$F$158:$F$161, $E19, ParticipantUI!$H$158:$H$161, H$18) &gt; 0, 1, 0),IF(COUNTIFS(ParticipantUI!$F$162:$F$166, $E19, ParticipantUI!$H$162:$H$166, H$18) &gt; 0, 1, 0),IF(COUNTIFS(ParticipantUI!$F$167:$F$169, $E19, ParticipantUI!$H$167:$H$169, H$18) &gt; 0, 1, 0),IF(COUNTIFS(ParticipantUI!$F$170:$F$172, $E19, ParticipantUI!$H$170:$H$172, H$18) &gt; 0, 1, 0),IF(COUNTIFS(ParticipantUI!$F$173:$F$175, $E19, ParticipantUI!$H$173:$H$175, H$18) &gt; 0, 1, 0),IF(COUNTIFS(ParticipantUI!$F$176:$F$178, $E19, ParticipantUI!$H$176:$H$178, H$18) &gt; 0, 1, 0),IF(COUNTIFS(ParticipantUI!$F$195:$F$197, $E19, ParticipantUI!$H$195:$H$197, H$18) &gt; 0, 1, 0),IF(COUNTIFS(ParticipantUI!$F$198:$F$200, $E19, ParticipantUI!$H$198:$H$200, H$18) &gt; 0, 1, 0),IF(COUNTIFS(ParticipantUI!$F$201:$F$204, $E19, ParticipantUI!$H$201:$H$204, H$18) &gt; 0, 1, 0),IF(COUNTIFS(ParticipantUI!$F$205:$F$207, $E19, ParticipantUI!$H$205:$H$207, H$18) &gt; 0, 1, 0),IF(COUNTIFS(ParticipantUI!$F$208:$F$208, $E19, ParticipantUI!$H$208:$H$208, H$18) &gt; 0, 1, 0),IF(COUNTIFS(ParticipantUI!$F$209:$F$211, $E19, ParticipantUI!$H$209:$H$211, H$18) &gt; 0, 1, 0),IF(COUNTIFS(ParticipantUI!$F$230:$F$233, $E19, ParticipantUI!$H$230:$H$233, H$18) &gt; 0, 1, 0),IF(COUNTIFS(ParticipantUI!$F$234:$F$239, $E19, ParticipantUI!$H$234:$H$239, H$18) &gt; 0, 1, 0),IF(COUNTIFS(ParticipantUI!$F$240:$F$243, $E19, ParticipantUI!$H$240:$H$243, H$18) &gt; 0, 1, 0),IF(COUNTIFS(ParticipantUI!$F$244:$F$247, $E19, ParticipantUI!$H$244:$H$247, H$18) &gt; 0, 1, 0),IF(COUNTIFS(ParticipantUI!$F$248:$F$254, $E19, ParticipantUI!$H$248:$H$254, H$18) &gt; 0, 1, 0),IF(COUNTIFS(ParticipantUI!$F$255:$F$258, $E19, ParticipantUI!$H$255:$H$258, H$18) &gt; 0, 1, 0),IF(COUNTIFS(ParticipantUI!$F$270:$F$271, $E19, ParticipantUI!$H$270:$H$271, H$18) &gt; 0, 1, 0),IF(COUNTIFS(ParticipantUI!$F$272:$F$273, $E19, ParticipantUI!$H$272:$H$273, H$18) &gt; 0, 1, 0),IF(COUNTIFS(ParticipantUI!$F$274:$F$276, $E19, ParticipantUI!$H$274:$H$276, H$18) &gt; 0, 1, 0),IF(COUNTIFS(ParticipantUI!$F$277:$F$281, $E19, ParticipantUI!$H$277:$H$281, H$18) &gt; 0, 1, 0),IF(COUNTIFS(ParticipantUI!$F$282:$F$286, $E19, ParticipantUI!$H$282:$H$286, H$18) &gt; 0, 1, 0),IF(COUNTIFS(ParticipantUI!$F$287:$F$289, $E19, ParticipantUI!$H$287:$H$289, H$18) &gt; 0, 1, 0))</f>
        <v>17</v>
      </c>
      <c r="E19" s="33" t="s">
        <v>930</v>
      </c>
      <c r="J19" s="38">
        <f t="shared" ref="J19:J21" si="6">B19/$F$1*100</f>
        <v>71.428571428571431</v>
      </c>
      <c r="K19" s="38">
        <f t="shared" ref="K19:K21" si="7">C19/$G$1*100</f>
        <v>50</v>
      </c>
      <c r="L19" s="38">
        <f t="shared" ref="L19:L21" si="8">D19/$H$1*100</f>
        <v>44.736842105263158</v>
      </c>
    </row>
    <row r="20" spans="1:12" ht="16" x14ac:dyDescent="0.15">
      <c r="A20" s="26" t="s">
        <v>784</v>
      </c>
      <c r="B20" s="29">
        <f>SUM(IF(COUNTIFS(ParticipantUI!$F$2:$F$5, $E20, ParticipantUI!$H$2:$H$5, F$18) &gt; 0, 1, 0),IF(COUNTIFS(ParticipantUI!$F$6:$F$11, $E20, ParticipantUI!$H$6:$H$11, F$18) &gt; 0, 1, 0),IF(COUNTIFS(ParticipantUI!$F$12:$F$16, $E20, ParticipantUI!$H$12:$H$16, F$18) &gt; 0, 1, 0),IF(COUNTIFS(ParticipantUI!$F$17:$F$17, $E20, ParticipantUI!$H$17:$H$17, F$18) &gt; 0, 1, 0),IF(COUNTIFS(ParticipantUI!$F$18:$F$20, $E20, ParticipantUI!$H$18:$H$20, F$18) &gt; 0, 1, 0),IF(COUNTIFS(ParticipantUI!$F$21:$F$24, $E20, ParticipantUI!$H$21:$H$24, F$18) &gt; 0, 1, 0),IF(COUNTIFS(ParticipantUI!$F$47:$F$52, $E20, ParticipantUI!$H$47:$H$52, F$18) &gt; 0, 1, 0),IF(COUNTIFS(ParticipantUI!$F$53:$F$56, $E20, ParticipantUI!$H$53:$H$56, F$18) &gt; 0, 1, 0),IF(COUNTIFS(ParticipantUI!$F$57:$F$61, $E20, ParticipantUI!$H$57:$H$61, F$18) &gt; 0, 1, 0),IF(COUNTIFS(ParticipantUI!$F$62:$F$63, $E20, ParticipantUI!$H$62:$H$63, F$18) &gt; 0, 1, 0),IF(COUNTIFS(ParticipantUI!$F$64:$F$67, $E20, ParticipantUI!$H$64:$H$67, F$18) &gt; 0, 1, 0),IF(COUNTIFS(ParticipantUI!$F$68:$F$71, $E20, ParticipantUI!$H$68:$H$71, F$18) &gt; 0, 1, 0),IF(COUNTIFS(ParticipantUI!$F$97:$F$100, $E20, ParticipantUI!$H$97:$H$100, F$18) &gt; 0, 1, 0),IF(COUNTIFS(ParticipantUI!$F$101:$F$104, $E20, ParticipantUI!$H$101:$H$104, F$18) &gt; 0, 1, 0),IF(COUNTIFS(ParticipantUI!$F$105:$F$107, $E20, ParticipantUI!$H$105:$H$107, F$18) &gt; 0, 1, 0),IF(COUNTIFS(ParticipantUI!$F$108:$F$110, $E20, ParticipantUI!$H$108:$H$110, F$18) &gt; 0, 1, 0),IF(COUNTIFS(ParticipantUI!$F$111:$F$114, $E20, ParticipantUI!$H$111:$H$114, F$18) &gt; 0, 1, 0),IF(COUNTIFS(ParticipantUI!$F$115:$F$117, $E20, ParticipantUI!$H$115:$H$117, F$18) &gt; 0, 1, 0),IF(COUNTIFS(ParticipantUI!$F$141:$F$146, $E20, ParticipantUI!$H$141:$H$146, F$18) &gt; 0, 1, 0),IF(COUNTIFS(ParticipantUI!$F$147:$F$148, $E20, ParticipantUI!$H$147:$H$148, F$18) &gt; 0, 1, 0),IF(COUNTIFS(ParticipantUI!$F$149:$F$150, $E20, ParticipantUI!$H$149:$H$150, F$18) &gt; 0, 1, 0),IF(COUNTIFS(ParticipantUI!$F$151:$F$152, $E20, ParticipantUI!$H$151:$H$152, F$18) &gt; 0, 1, 0),IF(COUNTIFS(ParticipantUI!$F$153:$F$154, $E20, ParticipantUI!$H$153:$H$154, F$18) &gt; 0, 1, 0),IF(COUNTIFS(ParticipantUI!$F$155:$F$157, $E20, ParticipantUI!$H$155:$H$157, F$18) &gt; 0, 1, 0),IF(COUNTIFS(ParticipantUI!$F$179:$F$183, $E20, ParticipantUI!$H$179:$H$183, F$18) &gt; 0, 1, 0),IF(COUNTIFS(ParticipantUI!$F$184:$F$186, $E20, ParticipantUI!$H$184:$H$186, F$18) &gt; 0, 1, 0),IF(COUNTIFS(ParticipantUI!$F$187:$F$189, $E20, ParticipantUI!$H$187:$H$189, F$18) &gt; 0, 1, 0),IF(COUNTIFS(ParticipantUI!$F$190:$F$190, $E20, ParticipantUI!$H$190:$H$190, F$18) &gt; 0, 1, 0),IF(COUNTIFS(ParticipantUI!$F$191:$F$192, $E20, ParticipantUI!$H$191:$H$192, F$18) &gt; 0, 1, 0),IF(COUNTIFS(ParticipantUI!$F$193:$F$194, $E20, ParticipantUI!$H$193:$H$194, F$18) &gt; 0, 1, 0),IF(COUNTIFS(ParticipantUI!$F$212:$F$215, $E20, ParticipantUI!$H$212:$H$215, F$18) &gt; 0, 1, 0),IF(COUNTIFS(ParticipantUI!$F$216:$F$218, $E20, ParticipantUI!$H$216:$H$218, F$18) &gt; 0, 1, 0),IF(COUNTIFS(ParticipantUI!$F$219:$F$220, $E20, ParticipantUI!$H$219:$H$220, F$18) &gt; 0, 1, 0),IF(COUNTIFS(ParticipantUI!$F$221:$F$222, $E20, ParticipantUI!$H$221:$H$222, F$18) &gt; 0, 1, 0),IF(COUNTIFS(ParticipantUI!$F$223:$F$227, $E20, ParticipantUI!$H$223:$H$227, F$18) &gt; 0, 1, 0),IF(COUNTIFS(ParticipantUI!$F$228:$F$229, $E20, ParticipantUI!$H$228:$H$229, F$18) &gt; 0, 1, 0),IF(COUNTIFS(ParticipantUI!$F$259:$F$261, $E20, ParticipantUI!$H$259:$H$261, F$18) &gt; 0, 1, 0),IF(COUNTIFS(ParticipantUI!$F$262:$F$263, $E20, ParticipantUI!$H$262:$H$263, F$18) &gt; 0, 1, 0),IF(COUNTIFS(ParticipantUI!$F$264:$F$265, $E20, ParticipantUI!$H$264:$H$265, F$18) &gt; 0, 1, 0),IF(COUNTIFS(ParticipantUI!$F$266:$F$267, $E20, ParticipantUI!$H$266:$H$267, F$18) &gt; 0, 1, 0),IF(COUNTIFS(ParticipantUI!$F$268:$F$268, $E20, ParticipantUI!$H$268:$H$268, F$18) &gt; 0, 1, 0),IF(COUNTIFS(ParticipantUI!$F$269:$F$269, $E20, ParticipantUI!$H$269:$H$269, F$18) &gt; 0, 1, 0),IF(COUNTIFS(ParticipantUI!$F$25:$F$29, $E20, ParticipantUI!$H$25:$H$29, F$18) &gt; 0, 1, 0),IF(COUNTIFS(ParticipantUI!$F$30:$F$33, $E20, ParticipantUI!$H$30:$H$33, F$18) &gt; 0, 1, 0),IF(COUNTIFS(ParticipantUI!$F$34:$F$37, $E20, ParticipantUI!$H$34:$H$37, F$18) &gt; 0, 1, 0),IF(COUNTIFS(ParticipantUI!$F$38:$F$40, $E20, ParticipantUI!$H$38:$H$40, F$18) &gt; 0, 1, 0),IF(COUNTIFS(ParticipantUI!$F$41:$F$43, $E20, ParticipantUI!$H$41:$H$43, F$18) &gt; 0, 1, 0),IF(COUNTIFS(ParticipantUI!$F$44:$F$46, $E20, ParticipantUI!$H$44:$H$46, F$18) &gt; 0, 1, 0),IF(COUNTIFS(ParticipantUI!$F$72:$F$75, $E20, ParticipantUI!$H$72:$H$75, F$18) &gt; 0, 1, 0),IF(COUNTIFS(ParticipantUI!$F$76:$F$80, $E20, ParticipantUI!$H$76:$H$80, F$18) &gt; 0, 1, 0),IF(COUNTIFS(ParticipantUI!$F$81:$F$86, $E20, ParticipantUI!$H$81:$H$86, F$18) &gt; 0, 1, 0),IF(COUNTIFS(ParticipantUI!$F$87:$F$91, $E20, ParticipantUI!$H$87:$H$91, F$18) &gt; 0, 1, 0),IF(COUNTIFS(ParticipantUI!$F$92:$F$93, $E20, ParticipantUI!$H$92:$H$93, F$18) &gt; 0, 1, 0),IF(COUNTIFS(ParticipantUI!$F$94:$F$96, $E20, ParticipantUI!$H$94:$H$96, F$18) &gt; 0, 1, 0),IF(COUNTIFS(ParticipantUI!$F$118:$F$120, $E20, ParticipantUI!$H$118:$H$120, F$18) &gt; 0, 1, 0),IF(COUNTIFS(ParticipantUI!$F$121:$F$125, $E20, ParticipantUI!$H$121:$H$125, F$18) &gt; 0, 1, 0),IF(COUNTIFS(ParticipantUI!$F$126:$F$130, $E20, ParticipantUI!$H$126:$H$130, F$18) &gt; 0, 1, 0),IF(COUNTIFS(ParticipantUI!$F$131:$F$133, $E20, ParticipantUI!$H$131:$H$133, F$18) &gt; 0, 1, 0),IF(COUNTIFS(ParticipantUI!$F$134:$F$136, $E20, ParticipantUI!$H$134:$H$136, F$18) &gt; 0, 1, 0),IF(COUNTIFS(ParticipantUI!$F$137:$F$140, $E20, ParticipantUI!$H$137:$H$140, F$18) &gt; 0, 1, 0),IF(COUNTIFS(ParticipantUI!$F$158:$F$161, $E20, ParticipantUI!$H$158:$H$161, F$18) &gt; 0, 1, 0),IF(COUNTIFS(ParticipantUI!$F$162:$F$166, $E20, ParticipantUI!$H$162:$H$166, F$18) &gt; 0, 1, 0),IF(COUNTIFS(ParticipantUI!$F$167:$F$169, $E20, ParticipantUI!$H$167:$H$169, F$18) &gt; 0, 1, 0),IF(COUNTIFS(ParticipantUI!$F$170:$F$172, $E20, ParticipantUI!$H$170:$H$172, F$18) &gt; 0, 1, 0),IF(COUNTIFS(ParticipantUI!$F$173:$F$175, $E20, ParticipantUI!$H$173:$H$175, F$18) &gt; 0, 1, 0),IF(COUNTIFS(ParticipantUI!$F$176:$F$178, $E20, ParticipantUI!$H$176:$H$178, F$18) &gt; 0, 1, 0),IF(COUNTIFS(ParticipantUI!$F$195:$F$197, $E20, ParticipantUI!$H$195:$H$197, F$18) &gt; 0, 1, 0),IF(COUNTIFS(ParticipantUI!$F$198:$F$200, $E20, ParticipantUI!$H$198:$H$200, F$18) &gt; 0, 1, 0),IF(COUNTIFS(ParticipantUI!$F$201:$F$204, $E20, ParticipantUI!$H$201:$H$204, F$18) &gt; 0, 1, 0),IF(COUNTIFS(ParticipantUI!$F$205:$F$207, $E20, ParticipantUI!$H$205:$H$207, F$18) &gt; 0, 1, 0),IF(COUNTIFS(ParticipantUI!$F$208:$F$208, $E20, ParticipantUI!$H$208:$H$208, F$18) &gt; 0, 1, 0),IF(COUNTIFS(ParticipantUI!$F$209:$F$211, $E20, ParticipantUI!$H$209:$H$211, F$18) &gt; 0, 1, 0),IF(COUNTIFS(ParticipantUI!$F$230:$F$233, $E20, ParticipantUI!$H$230:$H$233, F$18) &gt; 0, 1, 0),IF(COUNTIFS(ParticipantUI!$F$234:$F$239, $E20, ParticipantUI!$H$234:$H$239, F$18) &gt; 0, 1, 0),IF(COUNTIFS(ParticipantUI!$F$240:$F$243, $E20, ParticipantUI!$H$240:$H$243, F$18) &gt; 0, 1, 0),IF(COUNTIFS(ParticipantUI!$F$244:$F$247, $E20, ParticipantUI!$H$244:$H$247, F$18) &gt; 0, 1, 0),IF(COUNTIFS(ParticipantUI!$F$248:$F$254, $E20, ParticipantUI!$H$248:$H$254, F$18) &gt; 0, 1, 0),IF(COUNTIFS(ParticipantUI!$F$255:$F$258, $E20, ParticipantUI!$H$255:$H$258, F$18) &gt; 0, 1, 0),IF(COUNTIFS(ParticipantUI!$F$270:$F$271, $E20, ParticipantUI!$H$270:$H$271, F$18) &gt; 0, 1, 0),IF(COUNTIFS(ParticipantUI!$F$272:$F$273, $E20, ParticipantUI!$H$272:$H$273, F$18) &gt; 0, 1, 0),IF(COUNTIFS(ParticipantUI!$F$274:$F$276, $E20, ParticipantUI!$H$274:$H$276, F$18) &gt; 0, 1, 0),IF(COUNTIFS(ParticipantUI!$F$277:$F$281, $E20, ParticipantUI!$H$277:$H$281, F$18) &gt; 0, 1, 0),IF(COUNTIFS(ParticipantUI!$F$282:$F$286, $E20, ParticipantUI!$H$282:$H$286, F$18) &gt; 0, 1, 0),IF(COUNTIFS(ParticipantUI!$F$287:$F$289, $E20, ParticipantUI!$H$287:$H$289, F$18) &gt; 0, 1, 0))</f>
        <v>10</v>
      </c>
      <c r="C20" s="29">
        <f>SUM(IF(COUNTIFS(ParticipantUI!$F$2:$F$5, $E20, ParticipantUI!$H$2:$H$5, G$18) &gt; 0, 1, 0),IF(COUNTIFS(ParticipantUI!$F$6:$F$11, $E20, ParticipantUI!$H$6:$H$11, G$18) &gt; 0, 1, 0),IF(COUNTIFS(ParticipantUI!$F$12:$F$16, $E20, ParticipantUI!$H$12:$H$16, G$18) &gt; 0, 1, 0),IF(COUNTIFS(ParticipantUI!$F$17:$F$17, $E20, ParticipantUI!$H$17:$H$17, G$18) &gt; 0, 1, 0),IF(COUNTIFS(ParticipantUI!$F$18:$F$20, $E20, ParticipantUI!$H$18:$H$20, G$18) &gt; 0, 1, 0),IF(COUNTIFS(ParticipantUI!$F$21:$F$24, $E20, ParticipantUI!$H$21:$H$24, G$18) &gt; 0, 1, 0),IF(COUNTIFS(ParticipantUI!$F$47:$F$52, $E20, ParticipantUI!$H$47:$H$52, G$18) &gt; 0, 1, 0),IF(COUNTIFS(ParticipantUI!$F$53:$F$56, $E20, ParticipantUI!$H$53:$H$56, G$18) &gt; 0, 1, 0),IF(COUNTIFS(ParticipantUI!$F$57:$F$61, $E20, ParticipantUI!$H$57:$H$61, G$18) &gt; 0, 1, 0),IF(COUNTIFS(ParticipantUI!$F$62:$F$63, $E20, ParticipantUI!$H$62:$H$63, G$18) &gt; 0, 1, 0),IF(COUNTIFS(ParticipantUI!$F$64:$F$67, $E20, ParticipantUI!$H$64:$H$67, G$18) &gt; 0, 1, 0),IF(COUNTIFS(ParticipantUI!$F$68:$F$71, $E20, ParticipantUI!$H$68:$H$71, G$18) &gt; 0, 1, 0),IF(COUNTIFS(ParticipantUI!$F$97:$F$100, $E20, ParticipantUI!$H$97:$H$100, G$18) &gt; 0, 1, 0),IF(COUNTIFS(ParticipantUI!$F$101:$F$104, $E20, ParticipantUI!$H$101:$H$104, G$18) &gt; 0, 1, 0),IF(COUNTIFS(ParticipantUI!$F$105:$F$107, $E20, ParticipantUI!$H$105:$H$107, G$18) &gt; 0, 1, 0),IF(COUNTIFS(ParticipantUI!$F$108:$F$110, $E20, ParticipantUI!$H$108:$H$110, G$18) &gt; 0, 1, 0),IF(COUNTIFS(ParticipantUI!$F$111:$F$114, $E20, ParticipantUI!$H$111:$H$114, G$18) &gt; 0, 1, 0),IF(COUNTIFS(ParticipantUI!$F$115:$F$117, $E20, ParticipantUI!$H$115:$H$117, G$18) &gt; 0, 1, 0),IF(COUNTIFS(ParticipantUI!$F$141:$F$146, $E20, ParticipantUI!$H$141:$H$146, G$18) &gt; 0, 1, 0),IF(COUNTIFS(ParticipantUI!$F$147:$F$148, $E20, ParticipantUI!$H$147:$H$148, G$18) &gt; 0, 1, 0),IF(COUNTIFS(ParticipantUI!$F$149:$F$150, $E20, ParticipantUI!$H$149:$H$150, G$18) &gt; 0, 1, 0),IF(COUNTIFS(ParticipantUI!$F$151:$F$152, $E20, ParticipantUI!$H$151:$H$152, G$18) &gt; 0, 1, 0),IF(COUNTIFS(ParticipantUI!$F$153:$F$154, $E20, ParticipantUI!$H$153:$H$154, G$18) &gt; 0, 1, 0),IF(COUNTIFS(ParticipantUI!$F$155:$F$157, $E20, ParticipantUI!$H$155:$H$157, G$18) &gt; 0, 1, 0),IF(COUNTIFS(ParticipantUI!$F$179:$F$183, $E20, ParticipantUI!$H$179:$H$183, G$18) &gt; 0, 1, 0),IF(COUNTIFS(ParticipantUI!$F$184:$F$186, $E20, ParticipantUI!$H$184:$H$186, G$18) &gt; 0, 1, 0),IF(COUNTIFS(ParticipantUI!$F$187:$F$189, $E20, ParticipantUI!$H$187:$H$189, G$18) &gt; 0, 1, 0),IF(COUNTIFS(ParticipantUI!$F$190:$F$190, $E20, ParticipantUI!$H$190:$H$190, G$18) &gt; 0, 1, 0),IF(COUNTIFS(ParticipantUI!$F$191:$F$192, $E20, ParticipantUI!$H$191:$H$192, G$18) &gt; 0, 1, 0),IF(COUNTIFS(ParticipantUI!$F$193:$F$194, $E20, ParticipantUI!$H$193:$H$194, G$18) &gt; 0, 1, 0),IF(COUNTIFS(ParticipantUI!$F$212:$F$215, $E20, ParticipantUI!$H$212:$H$215, G$18) &gt; 0, 1, 0),IF(COUNTIFS(ParticipantUI!$F$216:$F$218, $E20, ParticipantUI!$H$216:$H$218, G$18) &gt; 0, 1, 0),IF(COUNTIFS(ParticipantUI!$F$219:$F$220, $E20, ParticipantUI!$H$219:$H$220, G$18) &gt; 0, 1, 0),IF(COUNTIFS(ParticipantUI!$F$221:$F$222, $E20, ParticipantUI!$H$221:$H$222, G$18) &gt; 0, 1, 0),IF(COUNTIFS(ParticipantUI!$F$223:$F$227, $E20, ParticipantUI!$H$223:$H$227, G$18) &gt; 0, 1, 0),IF(COUNTIFS(ParticipantUI!$F$228:$F$229, $E20, ParticipantUI!$H$228:$H$229, G$18) &gt; 0, 1, 0),IF(COUNTIFS(ParticipantUI!$F$259:$F$261, $E20, ParticipantUI!$H$259:$H$261, G$18) &gt; 0, 1, 0),IF(COUNTIFS(ParticipantUI!$F$262:$F$263, $E20, ParticipantUI!$H$262:$H$263, G$18) &gt; 0, 1, 0),IF(COUNTIFS(ParticipantUI!$F$264:$F$265, $E20, ParticipantUI!$H$264:$H$265, G$18) &gt; 0, 1, 0),IF(COUNTIFS(ParticipantUI!$F$266:$F$267, $E20, ParticipantUI!$H$266:$H$267, G$18) &gt; 0, 1, 0),IF(COUNTIFS(ParticipantUI!$F$268:$F$268, $E20, ParticipantUI!$H$268:$H$268, G$18) &gt; 0, 1, 0),IF(COUNTIFS(ParticipantUI!$F$269:$F$269, $E20, ParticipantUI!$H$269:$H$269, G$18) &gt; 0, 1, 0),IF(COUNTIFS(ParticipantUI!$F$25:$F$29, $E20, ParticipantUI!$H$25:$H$29, G$18) &gt; 0, 1, 0),IF(COUNTIFS(ParticipantUI!$F$30:$F$33, $E20, ParticipantUI!$H$30:$H$33, G$18) &gt; 0, 1, 0),IF(COUNTIFS(ParticipantUI!$F$34:$F$37, $E20, ParticipantUI!$H$34:$H$37, G$18) &gt; 0, 1, 0),IF(COUNTIFS(ParticipantUI!$F$38:$F$40, $E20, ParticipantUI!$H$38:$H$40, G$18) &gt; 0, 1, 0),IF(COUNTIFS(ParticipantUI!$F$41:$F$43, $E20, ParticipantUI!$H$41:$H$43, G$18) &gt; 0, 1, 0),IF(COUNTIFS(ParticipantUI!$F$44:$F$46, $E20, ParticipantUI!$H$44:$H$46, G$18) &gt; 0, 1, 0),IF(COUNTIFS(ParticipantUI!$F$72:$F$75, $E20, ParticipantUI!$H$72:$H$75, G$18) &gt; 0, 1, 0),IF(COUNTIFS(ParticipantUI!$F$76:$F$80, $E20, ParticipantUI!$H$76:$H$80, G$18) &gt; 0, 1, 0),IF(COUNTIFS(ParticipantUI!$F$81:$F$86, $E20, ParticipantUI!$H$81:$H$86, G$18) &gt; 0, 1, 0),IF(COUNTIFS(ParticipantUI!$F$87:$F$91, $E20, ParticipantUI!$H$87:$H$91, G$18) &gt; 0, 1, 0),IF(COUNTIFS(ParticipantUI!$F$92:$F$93, $E20, ParticipantUI!$H$92:$H$93, G$18) &gt; 0, 1, 0),IF(COUNTIFS(ParticipantUI!$F$94:$F$96, $E20, ParticipantUI!$H$94:$H$96, G$18) &gt; 0, 1, 0),IF(COUNTIFS(ParticipantUI!$F$118:$F$120, $E20, ParticipantUI!$H$118:$H$120, G$18) &gt; 0, 1, 0),IF(COUNTIFS(ParticipantUI!$F$121:$F$125, $E20, ParticipantUI!$H$121:$H$125, G$18) &gt; 0, 1, 0),IF(COUNTIFS(ParticipantUI!$F$126:$F$130, $E20, ParticipantUI!$H$126:$H$130, G$18) &gt; 0, 1, 0),IF(COUNTIFS(ParticipantUI!$F$131:$F$133, $E20, ParticipantUI!$H$131:$H$133, G$18) &gt; 0, 1, 0),IF(COUNTIFS(ParticipantUI!$F$134:$F$136, $E20, ParticipantUI!$H$134:$H$136, G$18) &gt; 0, 1, 0),IF(COUNTIFS(ParticipantUI!$F$137:$F$140, $E20, ParticipantUI!$H$137:$H$140, G$18) &gt; 0, 1, 0),IF(COUNTIFS(ParticipantUI!$F$158:$F$161, $E20, ParticipantUI!$H$158:$H$161, G$18) &gt; 0, 1, 0),IF(COUNTIFS(ParticipantUI!$F$162:$F$166, $E20, ParticipantUI!$H$162:$H$166, G$18) &gt; 0, 1, 0),IF(COUNTIFS(ParticipantUI!$F$167:$F$169, $E20, ParticipantUI!$H$167:$H$169, G$18) &gt; 0, 1, 0),IF(COUNTIFS(ParticipantUI!$F$170:$F$172, $E20, ParticipantUI!$H$170:$H$172, G$18) &gt; 0, 1, 0),IF(COUNTIFS(ParticipantUI!$F$173:$F$175, $E20, ParticipantUI!$H$173:$H$175, G$18) &gt; 0, 1, 0),IF(COUNTIFS(ParticipantUI!$F$176:$F$178, $E20, ParticipantUI!$H$176:$H$178, G$18) &gt; 0, 1, 0),IF(COUNTIFS(ParticipantUI!$F$195:$F$197, $E20, ParticipantUI!$H$195:$H$197, G$18) &gt; 0, 1, 0),IF(COUNTIFS(ParticipantUI!$F$198:$F$200, $E20, ParticipantUI!$H$198:$H$200, G$18) &gt; 0, 1, 0),IF(COUNTIFS(ParticipantUI!$F$201:$F$204, $E20, ParticipantUI!$H$201:$H$204, G$18) &gt; 0, 1, 0),IF(COUNTIFS(ParticipantUI!$F$205:$F$207, $E20, ParticipantUI!$H$205:$H$207, G$18) &gt; 0, 1, 0),IF(COUNTIFS(ParticipantUI!$F$208:$F$208, $E20, ParticipantUI!$H$208:$H$208, G$18) &gt; 0, 1, 0),IF(COUNTIFS(ParticipantUI!$F$209:$F$211, $E20, ParticipantUI!$H$209:$H$211, G$18) &gt; 0, 1, 0),IF(COUNTIFS(ParticipantUI!$F$230:$F$233, $E20, ParticipantUI!$H$230:$H$233, G$18) &gt; 0, 1, 0),IF(COUNTIFS(ParticipantUI!$F$234:$F$239, $E20, ParticipantUI!$H$234:$H$239, G$18) &gt; 0, 1, 0),IF(COUNTIFS(ParticipantUI!$F$240:$F$243, $E20, ParticipantUI!$H$240:$H$243, G$18) &gt; 0, 1, 0),IF(COUNTIFS(ParticipantUI!$F$244:$F$247, $E20, ParticipantUI!$H$244:$H$247, G$18) &gt; 0, 1, 0),IF(COUNTIFS(ParticipantUI!$F$248:$F$254, $E20, ParticipantUI!$H$248:$H$254, G$18) &gt; 0, 1, 0),IF(COUNTIFS(ParticipantUI!$F$255:$F$258, $E20, ParticipantUI!$H$255:$H$258, G$18) &gt; 0, 1, 0),IF(COUNTIFS(ParticipantUI!$F$270:$F$271, $E20, ParticipantUI!$H$270:$H$271, G$18) &gt; 0, 1, 0),IF(COUNTIFS(ParticipantUI!$F$272:$F$273, $E20, ParticipantUI!$H$272:$H$273, G$18) &gt; 0, 1, 0),IF(COUNTIFS(ParticipantUI!$F$274:$F$276, $E20, ParticipantUI!$H$274:$H$276, G$18) &gt; 0, 1, 0),IF(COUNTIFS(ParticipantUI!$F$277:$F$281, $E20, ParticipantUI!$H$277:$H$281, G$18) &gt; 0, 1, 0),IF(COUNTIFS(ParticipantUI!$F$282:$F$286, $E20, ParticipantUI!$H$282:$H$286, G$18) &gt; 0, 1, 0),IF(COUNTIFS(ParticipantUI!$F$287:$F$289, $E20, ParticipantUI!$H$287:$H$289, G$18) &gt; 0, 1, 0))</f>
        <v>8</v>
      </c>
      <c r="D20" s="29">
        <f>SUM(IF(COUNTIFS(ParticipantUI!$F$2:$F$5, $E20, ParticipantUI!$H$2:$H$5, H$18) &gt; 0, 1, 0),IF(COUNTIFS(ParticipantUI!$F$6:$F$11, $E20, ParticipantUI!$H$6:$H$11, H$18) &gt; 0, 1, 0),IF(COUNTIFS(ParticipantUI!$F$12:$F$16, $E20, ParticipantUI!$H$12:$H$16, H$18) &gt; 0, 1, 0),IF(COUNTIFS(ParticipantUI!$F$17:$F$17, $E20, ParticipantUI!$H$17:$H$17, H$18) &gt; 0, 1, 0),IF(COUNTIFS(ParticipantUI!$F$18:$F$20, $E20, ParticipantUI!$H$18:$H$20, H$18) &gt; 0, 1, 0),IF(COUNTIFS(ParticipantUI!$F$21:$F$24, $E20, ParticipantUI!$H$21:$H$24, H$18) &gt; 0, 1, 0),IF(COUNTIFS(ParticipantUI!$F$47:$F$52, $E20, ParticipantUI!$H$47:$H$52, H$18) &gt; 0, 1, 0),IF(COUNTIFS(ParticipantUI!$F$53:$F$56, $E20, ParticipantUI!$H$53:$H$56, H$18) &gt; 0, 1, 0),IF(COUNTIFS(ParticipantUI!$F$57:$F$61, $E20, ParticipantUI!$H$57:$H$61, H$18) &gt; 0, 1, 0),IF(COUNTIFS(ParticipantUI!$F$62:$F$63, $E20, ParticipantUI!$H$62:$H$63, H$18) &gt; 0, 1, 0),IF(COUNTIFS(ParticipantUI!$F$64:$F$67, $E20, ParticipantUI!$H$64:$H$67, H$18) &gt; 0, 1, 0),IF(COUNTIFS(ParticipantUI!$F$68:$F$71, $E20, ParticipantUI!$H$68:$H$71, H$18) &gt; 0, 1, 0),IF(COUNTIFS(ParticipantUI!$F$97:$F$100, $E20, ParticipantUI!$H$97:$H$100, H$18) &gt; 0, 1, 0),IF(COUNTIFS(ParticipantUI!$F$101:$F$104, $E20, ParticipantUI!$H$101:$H$104, H$18) &gt; 0, 1, 0),IF(COUNTIFS(ParticipantUI!$F$105:$F$107, $E20, ParticipantUI!$H$105:$H$107, H$18) &gt; 0, 1, 0),IF(COUNTIFS(ParticipantUI!$F$108:$F$110, $E20, ParticipantUI!$H$108:$H$110, H$18) &gt; 0, 1, 0),IF(COUNTIFS(ParticipantUI!$F$111:$F$114, $E20, ParticipantUI!$H$111:$H$114, H$18) &gt; 0, 1, 0),IF(COUNTIFS(ParticipantUI!$F$115:$F$117, $E20, ParticipantUI!$H$115:$H$117, H$18) &gt; 0, 1, 0),IF(COUNTIFS(ParticipantUI!$F$141:$F$146, $E20, ParticipantUI!$H$141:$H$146, H$18) &gt; 0, 1, 0),IF(COUNTIFS(ParticipantUI!$F$147:$F$148, $E20, ParticipantUI!$H$147:$H$148, H$18) &gt; 0, 1, 0),IF(COUNTIFS(ParticipantUI!$F$149:$F$150, $E20, ParticipantUI!$H$149:$H$150, H$18) &gt; 0, 1, 0),IF(COUNTIFS(ParticipantUI!$F$151:$F$152, $E20, ParticipantUI!$H$151:$H$152, H$18) &gt; 0, 1, 0),IF(COUNTIFS(ParticipantUI!$F$153:$F$154, $E20, ParticipantUI!$H$153:$H$154, H$18) &gt; 0, 1, 0),IF(COUNTIFS(ParticipantUI!$F$155:$F$157, $E20, ParticipantUI!$H$155:$H$157, H$18) &gt; 0, 1, 0),IF(COUNTIFS(ParticipantUI!$F$179:$F$183, $E20, ParticipantUI!$H$179:$H$183, H$18) &gt; 0, 1, 0),IF(COUNTIFS(ParticipantUI!$F$184:$F$186, $E20, ParticipantUI!$H$184:$H$186, H$18) &gt; 0, 1, 0),IF(COUNTIFS(ParticipantUI!$F$187:$F$189, $E20, ParticipantUI!$H$187:$H$189, H$18) &gt; 0, 1, 0),IF(COUNTIFS(ParticipantUI!$F$190:$F$190, $E20, ParticipantUI!$H$190:$H$190, H$18) &gt; 0, 1, 0),IF(COUNTIFS(ParticipantUI!$F$191:$F$192, $E20, ParticipantUI!$H$191:$H$192, H$18) &gt; 0, 1, 0),IF(COUNTIFS(ParticipantUI!$F$193:$F$194, $E20, ParticipantUI!$H$193:$H$194, H$18) &gt; 0, 1, 0),IF(COUNTIFS(ParticipantUI!$F$212:$F$215, $E20, ParticipantUI!$H$212:$H$215, H$18) &gt; 0, 1, 0),IF(COUNTIFS(ParticipantUI!$F$216:$F$218, $E20, ParticipantUI!$H$216:$H$218, H$18) &gt; 0, 1, 0),IF(COUNTIFS(ParticipantUI!$F$219:$F$220, $E20, ParticipantUI!$H$219:$H$220, H$18) &gt; 0, 1, 0),IF(COUNTIFS(ParticipantUI!$F$221:$F$222, $E20, ParticipantUI!$H$221:$H$222, H$18) &gt; 0, 1, 0),IF(COUNTIFS(ParticipantUI!$F$223:$F$227, $E20, ParticipantUI!$H$223:$H$227, H$18) &gt; 0, 1, 0),IF(COUNTIFS(ParticipantUI!$F$228:$F$229, $E20, ParticipantUI!$H$228:$H$229, H$18) &gt; 0, 1, 0),IF(COUNTIFS(ParticipantUI!$F$259:$F$261, $E20, ParticipantUI!$H$259:$H$261, H$18) &gt; 0, 1, 0),IF(COUNTIFS(ParticipantUI!$F$262:$F$263, $E20, ParticipantUI!$H$262:$H$263, H$18) &gt; 0, 1, 0),IF(COUNTIFS(ParticipantUI!$F$264:$F$265, $E20, ParticipantUI!$H$264:$H$265, H$18) &gt; 0, 1, 0),IF(COUNTIFS(ParticipantUI!$F$266:$F$267, $E20, ParticipantUI!$H$266:$H$267, H$18) &gt; 0, 1, 0),IF(COUNTIFS(ParticipantUI!$F$268:$F$268, $E20, ParticipantUI!$H$268:$H$268, H$18) &gt; 0, 1, 0),IF(COUNTIFS(ParticipantUI!$F$269:$F$269, $E20, ParticipantUI!$H$269:$H$269, H$18) &gt; 0, 1, 0),IF(COUNTIFS(ParticipantUI!$F$25:$F$29, $E20, ParticipantUI!$H$25:$H$29, H$18) &gt; 0, 1, 0),IF(COUNTIFS(ParticipantUI!$F$30:$F$33, $E20, ParticipantUI!$H$30:$H$33, H$18) &gt; 0, 1, 0),IF(COUNTIFS(ParticipantUI!$F$34:$F$37, $E20, ParticipantUI!$H$34:$H$37, H$18) &gt; 0, 1, 0),IF(COUNTIFS(ParticipantUI!$F$38:$F$40, $E20, ParticipantUI!$H$38:$H$40, H$18) &gt; 0, 1, 0),IF(COUNTIFS(ParticipantUI!$F$41:$F$43, $E20, ParticipantUI!$H$41:$H$43, H$18) &gt; 0, 1, 0),IF(COUNTIFS(ParticipantUI!$F$44:$F$46, $E20, ParticipantUI!$H$44:$H$46, H$18) &gt; 0, 1, 0),IF(COUNTIFS(ParticipantUI!$F$72:$F$75, $E20, ParticipantUI!$H$72:$H$75, H$18) &gt; 0, 1, 0),IF(COUNTIFS(ParticipantUI!$F$76:$F$80, $E20, ParticipantUI!$H$76:$H$80, H$18) &gt; 0, 1, 0),IF(COUNTIFS(ParticipantUI!$F$81:$F$86, $E20, ParticipantUI!$H$81:$H$86, H$18) &gt; 0, 1, 0),IF(COUNTIFS(ParticipantUI!$F$87:$F$91, $E20, ParticipantUI!$H$87:$H$91, H$18) &gt; 0, 1, 0),IF(COUNTIFS(ParticipantUI!$F$92:$F$93, $E20, ParticipantUI!$H$92:$H$93, H$18) &gt; 0, 1, 0),IF(COUNTIFS(ParticipantUI!$F$94:$F$96, $E20, ParticipantUI!$H$94:$H$96, H$18) &gt; 0, 1, 0),IF(COUNTIFS(ParticipantUI!$F$118:$F$120, $E20, ParticipantUI!$H$118:$H$120, H$18) &gt; 0, 1, 0),IF(COUNTIFS(ParticipantUI!$F$121:$F$125, $E20, ParticipantUI!$H$121:$H$125, H$18) &gt; 0, 1, 0),IF(COUNTIFS(ParticipantUI!$F$126:$F$130, $E20, ParticipantUI!$H$126:$H$130, H$18) &gt; 0, 1, 0),IF(COUNTIFS(ParticipantUI!$F$131:$F$133, $E20, ParticipantUI!$H$131:$H$133, H$18) &gt; 0, 1, 0),IF(COUNTIFS(ParticipantUI!$F$134:$F$136, $E20, ParticipantUI!$H$134:$H$136, H$18) &gt; 0, 1, 0),IF(COUNTIFS(ParticipantUI!$F$137:$F$140, $E20, ParticipantUI!$H$137:$H$140, H$18) &gt; 0, 1, 0),IF(COUNTIFS(ParticipantUI!$F$158:$F$161, $E20, ParticipantUI!$H$158:$H$161, H$18) &gt; 0, 1, 0),IF(COUNTIFS(ParticipantUI!$F$162:$F$166, $E20, ParticipantUI!$H$162:$H$166, H$18) &gt; 0, 1, 0),IF(COUNTIFS(ParticipantUI!$F$167:$F$169, $E20, ParticipantUI!$H$167:$H$169, H$18) &gt; 0, 1, 0),IF(COUNTIFS(ParticipantUI!$F$170:$F$172, $E20, ParticipantUI!$H$170:$H$172, H$18) &gt; 0, 1, 0),IF(COUNTIFS(ParticipantUI!$F$173:$F$175, $E20, ParticipantUI!$H$173:$H$175, H$18) &gt; 0, 1, 0),IF(COUNTIFS(ParticipantUI!$F$176:$F$178, $E20, ParticipantUI!$H$176:$H$178, H$18) &gt; 0, 1, 0),IF(COUNTIFS(ParticipantUI!$F$195:$F$197, $E20, ParticipantUI!$H$195:$H$197, H$18) &gt; 0, 1, 0),IF(COUNTIFS(ParticipantUI!$F$198:$F$200, $E20, ParticipantUI!$H$198:$H$200, H$18) &gt; 0, 1, 0),IF(COUNTIFS(ParticipantUI!$F$201:$F$204, $E20, ParticipantUI!$H$201:$H$204, H$18) &gt; 0, 1, 0),IF(COUNTIFS(ParticipantUI!$F$205:$F$207, $E20, ParticipantUI!$H$205:$H$207, H$18) &gt; 0, 1, 0),IF(COUNTIFS(ParticipantUI!$F$208:$F$208, $E20, ParticipantUI!$H$208:$H$208, H$18) &gt; 0, 1, 0),IF(COUNTIFS(ParticipantUI!$F$209:$F$211, $E20, ParticipantUI!$H$209:$H$211, H$18) &gt; 0, 1, 0),IF(COUNTIFS(ParticipantUI!$F$230:$F$233, $E20, ParticipantUI!$H$230:$H$233, H$18) &gt; 0, 1, 0),IF(COUNTIFS(ParticipantUI!$F$234:$F$239, $E20, ParticipantUI!$H$234:$H$239, H$18) &gt; 0, 1, 0),IF(COUNTIFS(ParticipantUI!$F$240:$F$243, $E20, ParticipantUI!$H$240:$H$243, H$18) &gt; 0, 1, 0),IF(COUNTIFS(ParticipantUI!$F$244:$F$247, $E20, ParticipantUI!$H$244:$H$247, H$18) &gt; 0, 1, 0),IF(COUNTIFS(ParticipantUI!$F$248:$F$254, $E20, ParticipantUI!$H$248:$H$254, H$18) &gt; 0, 1, 0),IF(COUNTIFS(ParticipantUI!$F$255:$F$258, $E20, ParticipantUI!$H$255:$H$258, H$18) &gt; 0, 1, 0),IF(COUNTIFS(ParticipantUI!$F$270:$F$271, $E20, ParticipantUI!$H$270:$H$271, H$18) &gt; 0, 1, 0),IF(COUNTIFS(ParticipantUI!$F$272:$F$273, $E20, ParticipantUI!$H$272:$H$273, H$18) &gt; 0, 1, 0),IF(COUNTIFS(ParticipantUI!$F$274:$F$276, $E20, ParticipantUI!$H$274:$H$276, H$18) &gt; 0, 1, 0),IF(COUNTIFS(ParticipantUI!$F$277:$F$281, $E20, ParticipantUI!$H$277:$H$281, H$18) &gt; 0, 1, 0),IF(COUNTIFS(ParticipantUI!$F$282:$F$286, $E20, ParticipantUI!$H$282:$H$286, H$18) &gt; 0, 1, 0),IF(COUNTIFS(ParticipantUI!$F$287:$F$289, $E20, ParticipantUI!$H$287:$H$289, H$18) &gt; 0, 1, 0))</f>
        <v>4</v>
      </c>
      <c r="E20" s="33" t="s">
        <v>931</v>
      </c>
      <c r="J20" s="38">
        <f t="shared" si="6"/>
        <v>28.571428571428569</v>
      </c>
      <c r="K20" s="38">
        <f t="shared" si="7"/>
        <v>13.333333333333334</v>
      </c>
      <c r="L20" s="38">
        <f t="shared" si="8"/>
        <v>10.526315789473683</v>
      </c>
    </row>
    <row r="21" spans="1:12" ht="16" x14ac:dyDescent="0.15">
      <c r="A21" s="26" t="s">
        <v>785</v>
      </c>
      <c r="B21" s="29">
        <f>SUM(IF(COUNTIFS(ParticipantUI!$F$2:$F$5, $E21, ParticipantUI!$H$2:$H$5, F$18) &gt; 0, 1, 0),IF(COUNTIFS(ParticipantUI!$F$6:$F$11, $E21, ParticipantUI!$H$6:$H$11, F$18) &gt; 0, 1, 0),IF(COUNTIFS(ParticipantUI!$F$12:$F$16, $E21, ParticipantUI!$H$12:$H$16, F$18) &gt; 0, 1, 0),IF(COUNTIFS(ParticipantUI!$F$17:$F$17, $E21, ParticipantUI!$H$17:$H$17, F$18) &gt; 0, 1, 0),IF(COUNTIFS(ParticipantUI!$F$18:$F$20, $E21, ParticipantUI!$H$18:$H$20, F$18) &gt; 0, 1, 0),IF(COUNTIFS(ParticipantUI!$F$21:$F$24, $E21, ParticipantUI!$H$21:$H$24, F$18) &gt; 0, 1, 0),IF(COUNTIFS(ParticipantUI!$F$47:$F$52, $E21, ParticipantUI!$H$47:$H$52, F$18) &gt; 0, 1, 0),IF(COUNTIFS(ParticipantUI!$F$53:$F$56, $E21, ParticipantUI!$H$53:$H$56, F$18) &gt; 0, 1, 0),IF(COUNTIFS(ParticipantUI!$F$57:$F$61, $E21, ParticipantUI!$H$57:$H$61, F$18) &gt; 0, 1, 0),IF(COUNTIFS(ParticipantUI!$F$62:$F$63, $E21, ParticipantUI!$H$62:$H$63, F$18) &gt; 0, 1, 0),IF(COUNTIFS(ParticipantUI!$F$64:$F$67, $E21, ParticipantUI!$H$64:$H$67, F$18) &gt; 0, 1, 0),IF(COUNTIFS(ParticipantUI!$F$68:$F$71, $E21, ParticipantUI!$H$68:$H$71, F$18) &gt; 0, 1, 0),IF(COUNTIFS(ParticipantUI!$F$97:$F$100, $E21, ParticipantUI!$H$97:$H$100, F$18) &gt; 0, 1, 0),IF(COUNTIFS(ParticipantUI!$F$101:$F$104, $E21, ParticipantUI!$H$101:$H$104, F$18) &gt; 0, 1, 0),IF(COUNTIFS(ParticipantUI!$F$105:$F$107, $E21, ParticipantUI!$H$105:$H$107, F$18) &gt; 0, 1, 0),IF(COUNTIFS(ParticipantUI!$F$108:$F$110, $E21, ParticipantUI!$H$108:$H$110, F$18) &gt; 0, 1, 0),IF(COUNTIFS(ParticipantUI!$F$111:$F$114, $E21, ParticipantUI!$H$111:$H$114, F$18) &gt; 0, 1, 0),IF(COUNTIFS(ParticipantUI!$F$115:$F$117, $E21, ParticipantUI!$H$115:$H$117, F$18) &gt; 0, 1, 0),IF(COUNTIFS(ParticipantUI!$F$141:$F$146, $E21, ParticipantUI!$H$141:$H$146, F$18) &gt; 0, 1, 0),IF(COUNTIFS(ParticipantUI!$F$147:$F$148, $E21, ParticipantUI!$H$147:$H$148, F$18) &gt; 0, 1, 0),IF(COUNTIFS(ParticipantUI!$F$149:$F$150, $E21, ParticipantUI!$H$149:$H$150, F$18) &gt; 0, 1, 0),IF(COUNTIFS(ParticipantUI!$F$151:$F$152, $E21, ParticipantUI!$H$151:$H$152, F$18) &gt; 0, 1, 0),IF(COUNTIFS(ParticipantUI!$F$153:$F$154, $E21, ParticipantUI!$H$153:$H$154, F$18) &gt; 0, 1, 0),IF(COUNTIFS(ParticipantUI!$F$155:$F$157, $E21, ParticipantUI!$H$155:$H$157, F$18) &gt; 0, 1, 0),IF(COUNTIFS(ParticipantUI!$F$179:$F$183, $E21, ParticipantUI!$H$179:$H$183, F$18) &gt; 0, 1, 0),IF(COUNTIFS(ParticipantUI!$F$184:$F$186, $E21, ParticipantUI!$H$184:$H$186, F$18) &gt; 0, 1, 0),IF(COUNTIFS(ParticipantUI!$F$187:$F$189, $E21, ParticipantUI!$H$187:$H$189, F$18) &gt; 0, 1, 0),IF(COUNTIFS(ParticipantUI!$F$190:$F$190, $E21, ParticipantUI!$H$190:$H$190, F$18) &gt; 0, 1, 0),IF(COUNTIFS(ParticipantUI!$F$191:$F$192, $E21, ParticipantUI!$H$191:$H$192, F$18) &gt; 0, 1, 0),IF(COUNTIFS(ParticipantUI!$F$193:$F$194, $E21, ParticipantUI!$H$193:$H$194, F$18) &gt; 0, 1, 0),IF(COUNTIFS(ParticipantUI!$F$212:$F$215, $E21, ParticipantUI!$H$212:$H$215, F$18) &gt; 0, 1, 0),IF(COUNTIFS(ParticipantUI!$F$216:$F$218, $E21, ParticipantUI!$H$216:$H$218, F$18) &gt; 0, 1, 0),IF(COUNTIFS(ParticipantUI!$F$219:$F$220, $E21, ParticipantUI!$H$219:$H$220, F$18) &gt; 0, 1, 0),IF(COUNTIFS(ParticipantUI!$F$221:$F$222, $E21, ParticipantUI!$H$221:$H$222, F$18) &gt; 0, 1, 0),IF(COUNTIFS(ParticipantUI!$F$223:$F$227, $E21, ParticipantUI!$H$223:$H$227, F$18) &gt; 0, 1, 0),IF(COUNTIFS(ParticipantUI!$F$228:$F$229, $E21, ParticipantUI!$H$228:$H$229, F$18) &gt; 0, 1, 0),IF(COUNTIFS(ParticipantUI!$F$259:$F$261, $E21, ParticipantUI!$H$259:$H$261, F$18) &gt; 0, 1, 0),IF(COUNTIFS(ParticipantUI!$F$262:$F$263, $E21, ParticipantUI!$H$262:$H$263, F$18) &gt; 0, 1, 0),IF(COUNTIFS(ParticipantUI!$F$264:$F$265, $E21, ParticipantUI!$H$264:$H$265, F$18) &gt; 0, 1, 0),IF(COUNTIFS(ParticipantUI!$F$266:$F$267, $E21, ParticipantUI!$H$266:$H$267, F$18) &gt; 0, 1, 0),IF(COUNTIFS(ParticipantUI!$F$268:$F$268, $E21, ParticipantUI!$H$268:$H$268, F$18) &gt; 0, 1, 0),IF(COUNTIFS(ParticipantUI!$F$269:$F$269, $E21, ParticipantUI!$H$269:$H$269, F$18) &gt; 0, 1, 0),IF(COUNTIFS(ParticipantUI!$F$25:$F$29, $E21, ParticipantUI!$H$25:$H$29, F$18) &gt; 0, 1, 0),IF(COUNTIFS(ParticipantUI!$F$30:$F$33, $E21, ParticipantUI!$H$30:$H$33, F$18) &gt; 0, 1, 0),IF(COUNTIFS(ParticipantUI!$F$34:$F$37, $E21, ParticipantUI!$H$34:$H$37, F$18) &gt; 0, 1, 0),IF(COUNTIFS(ParticipantUI!$F$38:$F$40, $E21, ParticipantUI!$H$38:$H$40, F$18) &gt; 0, 1, 0),IF(COUNTIFS(ParticipantUI!$F$41:$F$43, $E21, ParticipantUI!$H$41:$H$43, F$18) &gt; 0, 1, 0),IF(COUNTIFS(ParticipantUI!$F$44:$F$46, $E21, ParticipantUI!$H$44:$H$46, F$18) &gt; 0, 1, 0),IF(COUNTIFS(ParticipantUI!$F$72:$F$75, $E21, ParticipantUI!$H$72:$H$75, F$18) &gt; 0, 1, 0),IF(COUNTIFS(ParticipantUI!$F$76:$F$80, $E21, ParticipantUI!$H$76:$H$80, F$18) &gt; 0, 1, 0),IF(COUNTIFS(ParticipantUI!$F$81:$F$86, $E21, ParticipantUI!$H$81:$H$86, F$18) &gt; 0, 1, 0),IF(COUNTIFS(ParticipantUI!$F$87:$F$91, $E21, ParticipantUI!$H$87:$H$91, F$18) &gt; 0, 1, 0),IF(COUNTIFS(ParticipantUI!$F$92:$F$93, $E21, ParticipantUI!$H$92:$H$93, F$18) &gt; 0, 1, 0),IF(COUNTIFS(ParticipantUI!$F$94:$F$96, $E21, ParticipantUI!$H$94:$H$96, F$18) &gt; 0, 1, 0),IF(COUNTIFS(ParticipantUI!$F$118:$F$120, $E21, ParticipantUI!$H$118:$H$120, F$18) &gt; 0, 1, 0),IF(COUNTIFS(ParticipantUI!$F$121:$F$125, $E21, ParticipantUI!$H$121:$H$125, F$18) &gt; 0, 1, 0),IF(COUNTIFS(ParticipantUI!$F$126:$F$130, $E21, ParticipantUI!$H$126:$H$130, F$18) &gt; 0, 1, 0),IF(COUNTIFS(ParticipantUI!$F$131:$F$133, $E21, ParticipantUI!$H$131:$H$133, F$18) &gt; 0, 1, 0),IF(COUNTIFS(ParticipantUI!$F$134:$F$136, $E21, ParticipantUI!$H$134:$H$136, F$18) &gt; 0, 1, 0),IF(COUNTIFS(ParticipantUI!$F$137:$F$140, $E21, ParticipantUI!$H$137:$H$140, F$18) &gt; 0, 1, 0),IF(COUNTIFS(ParticipantUI!$F$158:$F$161, $E21, ParticipantUI!$H$158:$H$161, F$18) &gt; 0, 1, 0),IF(COUNTIFS(ParticipantUI!$F$162:$F$166, $E21, ParticipantUI!$H$162:$H$166, F$18) &gt; 0, 1, 0),IF(COUNTIFS(ParticipantUI!$F$167:$F$169, $E21, ParticipantUI!$H$167:$H$169, F$18) &gt; 0, 1, 0),IF(COUNTIFS(ParticipantUI!$F$170:$F$172, $E21, ParticipantUI!$H$170:$H$172, F$18) &gt; 0, 1, 0),IF(COUNTIFS(ParticipantUI!$F$173:$F$175, $E21, ParticipantUI!$H$173:$H$175, F$18) &gt; 0, 1, 0),IF(COUNTIFS(ParticipantUI!$F$176:$F$178, $E21, ParticipantUI!$H$176:$H$178, F$18) &gt; 0, 1, 0),IF(COUNTIFS(ParticipantUI!$F$195:$F$197, $E21, ParticipantUI!$H$195:$H$197, F$18) &gt; 0, 1, 0),IF(COUNTIFS(ParticipantUI!$F$198:$F$200, $E21, ParticipantUI!$H$198:$H$200, F$18) &gt; 0, 1, 0),IF(COUNTIFS(ParticipantUI!$F$201:$F$204, $E21, ParticipantUI!$H$201:$H$204, F$18) &gt; 0, 1, 0),IF(COUNTIFS(ParticipantUI!$F$205:$F$207, $E21, ParticipantUI!$H$205:$H$207, F$18) &gt; 0, 1, 0),IF(COUNTIFS(ParticipantUI!$F$208:$F$208, $E21, ParticipantUI!$H$208:$H$208, F$18) &gt; 0, 1, 0),IF(COUNTIFS(ParticipantUI!$F$209:$F$211, $E21, ParticipantUI!$H$209:$H$211, F$18) &gt; 0, 1, 0),IF(COUNTIFS(ParticipantUI!$F$230:$F$233, $E21, ParticipantUI!$H$230:$H$233, F$18) &gt; 0, 1, 0),IF(COUNTIFS(ParticipantUI!$F$234:$F$239, $E21, ParticipantUI!$H$234:$H$239, F$18) &gt; 0, 1, 0),IF(COUNTIFS(ParticipantUI!$F$240:$F$243, $E21, ParticipantUI!$H$240:$H$243, F$18) &gt; 0, 1, 0),IF(COUNTIFS(ParticipantUI!$F$244:$F$247, $E21, ParticipantUI!$H$244:$H$247, F$18) &gt; 0, 1, 0),IF(COUNTIFS(ParticipantUI!$F$248:$F$254, $E21, ParticipantUI!$H$248:$H$254, F$18) &gt; 0, 1, 0),IF(COUNTIFS(ParticipantUI!$F$255:$F$258, $E21, ParticipantUI!$H$255:$H$258, F$18) &gt; 0, 1, 0),IF(COUNTIFS(ParticipantUI!$F$270:$F$271, $E21, ParticipantUI!$H$270:$H$271, F$18) &gt; 0, 1, 0),IF(COUNTIFS(ParticipantUI!$F$272:$F$273, $E21, ParticipantUI!$H$272:$H$273, F$18) &gt; 0, 1, 0),IF(COUNTIFS(ParticipantUI!$F$274:$F$276, $E21, ParticipantUI!$H$274:$H$276, F$18) &gt; 0, 1, 0),IF(COUNTIFS(ParticipantUI!$F$277:$F$281, $E21, ParticipantUI!$H$277:$H$281, F$18) &gt; 0, 1, 0),IF(COUNTIFS(ParticipantUI!$F$282:$F$286, $E21, ParticipantUI!$H$282:$H$286, F$18) &gt; 0, 1, 0),IF(COUNTIFS(ParticipantUI!$F$287:$F$289, $E21, ParticipantUI!$H$287:$H$289, F$18) &gt; 0, 1, 0))</f>
        <v>0</v>
      </c>
      <c r="C21" s="29">
        <f>SUM(IF(COUNTIFS(ParticipantUI!$F$2:$F$5, $E21, ParticipantUI!$H$2:$H$5, G$18) &gt; 0, 1, 0),IF(COUNTIFS(ParticipantUI!$F$6:$F$11, $E21, ParticipantUI!$H$6:$H$11, G$18) &gt; 0, 1, 0),IF(COUNTIFS(ParticipantUI!$F$12:$F$16, $E21, ParticipantUI!$H$12:$H$16, G$18) &gt; 0, 1, 0),IF(COUNTIFS(ParticipantUI!$F$17:$F$17, $E21, ParticipantUI!$H$17:$H$17, G$18) &gt; 0, 1, 0),IF(COUNTIFS(ParticipantUI!$F$18:$F$20, $E21, ParticipantUI!$H$18:$H$20, G$18) &gt; 0, 1, 0),IF(COUNTIFS(ParticipantUI!$F$21:$F$24, $E21, ParticipantUI!$H$21:$H$24, G$18) &gt; 0, 1, 0),IF(COUNTIFS(ParticipantUI!$F$47:$F$52, $E21, ParticipantUI!$H$47:$H$52, G$18) &gt; 0, 1, 0),IF(COUNTIFS(ParticipantUI!$F$53:$F$56, $E21, ParticipantUI!$H$53:$H$56, G$18) &gt; 0, 1, 0),IF(COUNTIFS(ParticipantUI!$F$57:$F$61, $E21, ParticipantUI!$H$57:$H$61, G$18) &gt; 0, 1, 0),IF(COUNTIFS(ParticipantUI!$F$62:$F$63, $E21, ParticipantUI!$H$62:$H$63, G$18) &gt; 0, 1, 0),IF(COUNTIFS(ParticipantUI!$F$64:$F$67, $E21, ParticipantUI!$H$64:$H$67, G$18) &gt; 0, 1, 0),IF(COUNTIFS(ParticipantUI!$F$68:$F$71, $E21, ParticipantUI!$H$68:$H$71, G$18) &gt; 0, 1, 0),IF(COUNTIFS(ParticipantUI!$F$97:$F$100, $E21, ParticipantUI!$H$97:$H$100, G$18) &gt; 0, 1, 0),IF(COUNTIFS(ParticipantUI!$F$101:$F$104, $E21, ParticipantUI!$H$101:$H$104, G$18) &gt; 0, 1, 0),IF(COUNTIFS(ParticipantUI!$F$105:$F$107, $E21, ParticipantUI!$H$105:$H$107, G$18) &gt; 0, 1, 0),IF(COUNTIFS(ParticipantUI!$F$108:$F$110, $E21, ParticipantUI!$H$108:$H$110, G$18) &gt; 0, 1, 0),IF(COUNTIFS(ParticipantUI!$F$111:$F$114, $E21, ParticipantUI!$H$111:$H$114, G$18) &gt; 0, 1, 0),IF(COUNTIFS(ParticipantUI!$F$115:$F$117, $E21, ParticipantUI!$H$115:$H$117, G$18) &gt; 0, 1, 0),IF(COUNTIFS(ParticipantUI!$F$141:$F$146, $E21, ParticipantUI!$H$141:$H$146, G$18) &gt; 0, 1, 0),IF(COUNTIFS(ParticipantUI!$F$147:$F$148, $E21, ParticipantUI!$H$147:$H$148, G$18) &gt; 0, 1, 0),IF(COUNTIFS(ParticipantUI!$F$149:$F$150, $E21, ParticipantUI!$H$149:$H$150, G$18) &gt; 0, 1, 0),IF(COUNTIFS(ParticipantUI!$F$151:$F$152, $E21, ParticipantUI!$H$151:$H$152, G$18) &gt; 0, 1, 0),IF(COUNTIFS(ParticipantUI!$F$153:$F$154, $E21, ParticipantUI!$H$153:$H$154, G$18) &gt; 0, 1, 0),IF(COUNTIFS(ParticipantUI!$F$155:$F$157, $E21, ParticipantUI!$H$155:$H$157, G$18) &gt; 0, 1, 0),IF(COUNTIFS(ParticipantUI!$F$179:$F$183, $E21, ParticipantUI!$H$179:$H$183, G$18) &gt; 0, 1, 0),IF(COUNTIFS(ParticipantUI!$F$184:$F$186, $E21, ParticipantUI!$H$184:$H$186, G$18) &gt; 0, 1, 0),IF(COUNTIFS(ParticipantUI!$F$187:$F$189, $E21, ParticipantUI!$H$187:$H$189, G$18) &gt; 0, 1, 0),IF(COUNTIFS(ParticipantUI!$F$190:$F$190, $E21, ParticipantUI!$H$190:$H$190, G$18) &gt; 0, 1, 0),IF(COUNTIFS(ParticipantUI!$F$191:$F$192, $E21, ParticipantUI!$H$191:$H$192, G$18) &gt; 0, 1, 0),IF(COUNTIFS(ParticipantUI!$F$193:$F$194, $E21, ParticipantUI!$H$193:$H$194, G$18) &gt; 0, 1, 0),IF(COUNTIFS(ParticipantUI!$F$212:$F$215, $E21, ParticipantUI!$H$212:$H$215, G$18) &gt; 0, 1, 0),IF(COUNTIFS(ParticipantUI!$F$216:$F$218, $E21, ParticipantUI!$H$216:$H$218, G$18) &gt; 0, 1, 0),IF(COUNTIFS(ParticipantUI!$F$219:$F$220, $E21, ParticipantUI!$H$219:$H$220, G$18) &gt; 0, 1, 0),IF(COUNTIFS(ParticipantUI!$F$221:$F$222, $E21, ParticipantUI!$H$221:$H$222, G$18) &gt; 0, 1, 0),IF(COUNTIFS(ParticipantUI!$F$223:$F$227, $E21, ParticipantUI!$H$223:$H$227, G$18) &gt; 0, 1, 0),IF(COUNTIFS(ParticipantUI!$F$228:$F$229, $E21, ParticipantUI!$H$228:$H$229, G$18) &gt; 0, 1, 0),IF(COUNTIFS(ParticipantUI!$F$259:$F$261, $E21, ParticipantUI!$H$259:$H$261, G$18) &gt; 0, 1, 0),IF(COUNTIFS(ParticipantUI!$F$262:$F$263, $E21, ParticipantUI!$H$262:$H$263, G$18) &gt; 0, 1, 0),IF(COUNTIFS(ParticipantUI!$F$264:$F$265, $E21, ParticipantUI!$H$264:$H$265, G$18) &gt; 0, 1, 0),IF(COUNTIFS(ParticipantUI!$F$266:$F$267, $E21, ParticipantUI!$H$266:$H$267, G$18) &gt; 0, 1, 0),IF(COUNTIFS(ParticipantUI!$F$268:$F$268, $E21, ParticipantUI!$H$268:$H$268, G$18) &gt; 0, 1, 0),IF(COUNTIFS(ParticipantUI!$F$269:$F$269, $E21, ParticipantUI!$H$269:$H$269, G$18) &gt; 0, 1, 0),IF(COUNTIFS(ParticipantUI!$F$25:$F$29, $E21, ParticipantUI!$H$25:$H$29, G$18) &gt; 0, 1, 0),IF(COUNTIFS(ParticipantUI!$F$30:$F$33, $E21, ParticipantUI!$H$30:$H$33, G$18) &gt; 0, 1, 0),IF(COUNTIFS(ParticipantUI!$F$34:$F$37, $E21, ParticipantUI!$H$34:$H$37, G$18) &gt; 0, 1, 0),IF(COUNTIFS(ParticipantUI!$F$38:$F$40, $E21, ParticipantUI!$H$38:$H$40, G$18) &gt; 0, 1, 0),IF(COUNTIFS(ParticipantUI!$F$41:$F$43, $E21, ParticipantUI!$H$41:$H$43, G$18) &gt; 0, 1, 0),IF(COUNTIFS(ParticipantUI!$F$44:$F$46, $E21, ParticipantUI!$H$44:$H$46, G$18) &gt; 0, 1, 0),IF(COUNTIFS(ParticipantUI!$F$72:$F$75, $E21, ParticipantUI!$H$72:$H$75, G$18) &gt; 0, 1, 0),IF(COUNTIFS(ParticipantUI!$F$76:$F$80, $E21, ParticipantUI!$H$76:$H$80, G$18) &gt; 0, 1, 0),IF(COUNTIFS(ParticipantUI!$F$81:$F$86, $E21, ParticipantUI!$H$81:$H$86, G$18) &gt; 0, 1, 0),IF(COUNTIFS(ParticipantUI!$F$87:$F$91, $E21, ParticipantUI!$H$87:$H$91, G$18) &gt; 0, 1, 0),IF(COUNTIFS(ParticipantUI!$F$92:$F$93, $E21, ParticipantUI!$H$92:$H$93, G$18) &gt; 0, 1, 0),IF(COUNTIFS(ParticipantUI!$F$94:$F$96, $E21, ParticipantUI!$H$94:$H$96, G$18) &gt; 0, 1, 0),IF(COUNTIFS(ParticipantUI!$F$118:$F$120, $E21, ParticipantUI!$H$118:$H$120, G$18) &gt; 0, 1, 0),IF(COUNTIFS(ParticipantUI!$F$121:$F$125, $E21, ParticipantUI!$H$121:$H$125, G$18) &gt; 0, 1, 0),IF(COUNTIFS(ParticipantUI!$F$126:$F$130, $E21, ParticipantUI!$H$126:$H$130, G$18) &gt; 0, 1, 0),IF(COUNTIFS(ParticipantUI!$F$131:$F$133, $E21, ParticipantUI!$H$131:$H$133, G$18) &gt; 0, 1, 0),IF(COUNTIFS(ParticipantUI!$F$134:$F$136, $E21, ParticipantUI!$H$134:$H$136, G$18) &gt; 0, 1, 0),IF(COUNTIFS(ParticipantUI!$F$137:$F$140, $E21, ParticipantUI!$H$137:$H$140, G$18) &gt; 0, 1, 0),IF(COUNTIFS(ParticipantUI!$F$158:$F$161, $E21, ParticipantUI!$H$158:$H$161, G$18) &gt; 0, 1, 0),IF(COUNTIFS(ParticipantUI!$F$162:$F$166, $E21, ParticipantUI!$H$162:$H$166, G$18) &gt; 0, 1, 0),IF(COUNTIFS(ParticipantUI!$F$167:$F$169, $E21, ParticipantUI!$H$167:$H$169, G$18) &gt; 0, 1, 0),IF(COUNTIFS(ParticipantUI!$F$170:$F$172, $E21, ParticipantUI!$H$170:$H$172, G$18) &gt; 0, 1, 0),IF(COUNTIFS(ParticipantUI!$F$173:$F$175, $E21, ParticipantUI!$H$173:$H$175, G$18) &gt; 0, 1, 0),IF(COUNTIFS(ParticipantUI!$F$176:$F$178, $E21, ParticipantUI!$H$176:$H$178, G$18) &gt; 0, 1, 0),IF(COUNTIFS(ParticipantUI!$F$195:$F$197, $E21, ParticipantUI!$H$195:$H$197, G$18) &gt; 0, 1, 0),IF(COUNTIFS(ParticipantUI!$F$198:$F$200, $E21, ParticipantUI!$H$198:$H$200, G$18) &gt; 0, 1, 0),IF(COUNTIFS(ParticipantUI!$F$201:$F$204, $E21, ParticipantUI!$H$201:$H$204, G$18) &gt; 0, 1, 0),IF(COUNTIFS(ParticipantUI!$F$205:$F$207, $E21, ParticipantUI!$H$205:$H$207, G$18) &gt; 0, 1, 0),IF(COUNTIFS(ParticipantUI!$F$208:$F$208, $E21, ParticipantUI!$H$208:$H$208, G$18) &gt; 0, 1, 0),IF(COUNTIFS(ParticipantUI!$F$209:$F$211, $E21, ParticipantUI!$H$209:$H$211, G$18) &gt; 0, 1, 0),IF(COUNTIFS(ParticipantUI!$F$230:$F$233, $E21, ParticipantUI!$H$230:$H$233, G$18) &gt; 0, 1, 0),IF(COUNTIFS(ParticipantUI!$F$234:$F$239, $E21, ParticipantUI!$H$234:$H$239, G$18) &gt; 0, 1, 0),IF(COUNTIFS(ParticipantUI!$F$240:$F$243, $E21, ParticipantUI!$H$240:$H$243, G$18) &gt; 0, 1, 0),IF(COUNTIFS(ParticipantUI!$F$244:$F$247, $E21, ParticipantUI!$H$244:$H$247, G$18) &gt; 0, 1, 0),IF(COUNTIFS(ParticipantUI!$F$248:$F$254, $E21, ParticipantUI!$H$248:$H$254, G$18) &gt; 0, 1, 0),IF(COUNTIFS(ParticipantUI!$F$255:$F$258, $E21, ParticipantUI!$H$255:$H$258, G$18) &gt; 0, 1, 0),IF(COUNTIFS(ParticipantUI!$F$270:$F$271, $E21, ParticipantUI!$H$270:$H$271, G$18) &gt; 0, 1, 0),IF(COUNTIFS(ParticipantUI!$F$272:$F$273, $E21, ParticipantUI!$H$272:$H$273, G$18) &gt; 0, 1, 0),IF(COUNTIFS(ParticipantUI!$F$274:$F$276, $E21, ParticipantUI!$H$274:$H$276, G$18) &gt; 0, 1, 0),IF(COUNTIFS(ParticipantUI!$F$277:$F$281, $E21, ParticipantUI!$H$277:$H$281, G$18) &gt; 0, 1, 0),IF(COUNTIFS(ParticipantUI!$F$282:$F$286, $E21, ParticipantUI!$H$282:$H$286, G$18) &gt; 0, 1, 0),IF(COUNTIFS(ParticipantUI!$F$287:$F$289, $E21, ParticipantUI!$H$287:$H$289, G$18) &gt; 0, 1, 0))</f>
        <v>2</v>
      </c>
      <c r="D21" s="29">
        <f>SUM(IF(COUNTIFS(ParticipantUI!$F$2:$F$5, $E21, ParticipantUI!$H$2:$H$5, H$18) &gt; 0, 1, 0),IF(COUNTIFS(ParticipantUI!$F$6:$F$11, $E21, ParticipantUI!$H$6:$H$11, H$18) &gt; 0, 1, 0),IF(COUNTIFS(ParticipantUI!$F$12:$F$16, $E21, ParticipantUI!$H$12:$H$16, H$18) &gt; 0, 1, 0),IF(COUNTIFS(ParticipantUI!$F$17:$F$17, $E21, ParticipantUI!$H$17:$H$17, H$18) &gt; 0, 1, 0),IF(COUNTIFS(ParticipantUI!$F$18:$F$20, $E21, ParticipantUI!$H$18:$H$20, H$18) &gt; 0, 1, 0),IF(COUNTIFS(ParticipantUI!$F$21:$F$24, $E21, ParticipantUI!$H$21:$H$24, H$18) &gt; 0, 1, 0),IF(COUNTIFS(ParticipantUI!$F$47:$F$52, $E21, ParticipantUI!$H$47:$H$52, H$18) &gt; 0, 1, 0),IF(COUNTIFS(ParticipantUI!$F$53:$F$56, $E21, ParticipantUI!$H$53:$H$56, H$18) &gt; 0, 1, 0),IF(COUNTIFS(ParticipantUI!$F$57:$F$61, $E21, ParticipantUI!$H$57:$H$61, H$18) &gt; 0, 1, 0),IF(COUNTIFS(ParticipantUI!$F$62:$F$63, $E21, ParticipantUI!$H$62:$H$63, H$18) &gt; 0, 1, 0),IF(COUNTIFS(ParticipantUI!$F$64:$F$67, $E21, ParticipantUI!$H$64:$H$67, H$18) &gt; 0, 1, 0),IF(COUNTIFS(ParticipantUI!$F$68:$F$71, $E21, ParticipantUI!$H$68:$H$71, H$18) &gt; 0, 1, 0),IF(COUNTIFS(ParticipantUI!$F$97:$F$100, $E21, ParticipantUI!$H$97:$H$100, H$18) &gt; 0, 1, 0),IF(COUNTIFS(ParticipantUI!$F$101:$F$104, $E21, ParticipantUI!$H$101:$H$104, H$18) &gt; 0, 1, 0),IF(COUNTIFS(ParticipantUI!$F$105:$F$107, $E21, ParticipantUI!$H$105:$H$107, H$18) &gt; 0, 1, 0),IF(COUNTIFS(ParticipantUI!$F$108:$F$110, $E21, ParticipantUI!$H$108:$H$110, H$18) &gt; 0, 1, 0),IF(COUNTIFS(ParticipantUI!$F$111:$F$114, $E21, ParticipantUI!$H$111:$H$114, H$18) &gt; 0, 1, 0),IF(COUNTIFS(ParticipantUI!$F$115:$F$117, $E21, ParticipantUI!$H$115:$H$117, H$18) &gt; 0, 1, 0),IF(COUNTIFS(ParticipantUI!$F$141:$F$146, $E21, ParticipantUI!$H$141:$H$146, H$18) &gt; 0, 1, 0),IF(COUNTIFS(ParticipantUI!$F$147:$F$148, $E21, ParticipantUI!$H$147:$H$148, H$18) &gt; 0, 1, 0),IF(COUNTIFS(ParticipantUI!$F$149:$F$150, $E21, ParticipantUI!$H$149:$H$150, H$18) &gt; 0, 1, 0),IF(COUNTIFS(ParticipantUI!$F$151:$F$152, $E21, ParticipantUI!$H$151:$H$152, H$18) &gt; 0, 1, 0),IF(COUNTIFS(ParticipantUI!$F$153:$F$154, $E21, ParticipantUI!$H$153:$H$154, H$18) &gt; 0, 1, 0),IF(COUNTIFS(ParticipantUI!$F$155:$F$157, $E21, ParticipantUI!$H$155:$H$157, H$18) &gt; 0, 1, 0),IF(COUNTIFS(ParticipantUI!$F$179:$F$183, $E21, ParticipantUI!$H$179:$H$183, H$18) &gt; 0, 1, 0),IF(COUNTIFS(ParticipantUI!$F$184:$F$186, $E21, ParticipantUI!$H$184:$H$186, H$18) &gt; 0, 1, 0),IF(COUNTIFS(ParticipantUI!$F$187:$F$189, $E21, ParticipantUI!$H$187:$H$189, H$18) &gt; 0, 1, 0),IF(COUNTIFS(ParticipantUI!$F$190:$F$190, $E21, ParticipantUI!$H$190:$H$190, H$18) &gt; 0, 1, 0),IF(COUNTIFS(ParticipantUI!$F$191:$F$192, $E21, ParticipantUI!$H$191:$H$192, H$18) &gt; 0, 1, 0),IF(COUNTIFS(ParticipantUI!$F$193:$F$194, $E21, ParticipantUI!$H$193:$H$194, H$18) &gt; 0, 1, 0),IF(COUNTIFS(ParticipantUI!$F$212:$F$215, $E21, ParticipantUI!$H$212:$H$215, H$18) &gt; 0, 1, 0),IF(COUNTIFS(ParticipantUI!$F$216:$F$218, $E21, ParticipantUI!$H$216:$H$218, H$18) &gt; 0, 1, 0),IF(COUNTIFS(ParticipantUI!$F$219:$F$220, $E21, ParticipantUI!$H$219:$H$220, H$18) &gt; 0, 1, 0),IF(COUNTIFS(ParticipantUI!$F$221:$F$222, $E21, ParticipantUI!$H$221:$H$222, H$18) &gt; 0, 1, 0),IF(COUNTIFS(ParticipantUI!$F$223:$F$227, $E21, ParticipantUI!$H$223:$H$227, H$18) &gt; 0, 1, 0),IF(COUNTIFS(ParticipantUI!$F$228:$F$229, $E21, ParticipantUI!$H$228:$H$229, H$18) &gt; 0, 1, 0),IF(COUNTIFS(ParticipantUI!$F$259:$F$261, $E21, ParticipantUI!$H$259:$H$261, H$18) &gt; 0, 1, 0),IF(COUNTIFS(ParticipantUI!$F$262:$F$263, $E21, ParticipantUI!$H$262:$H$263, H$18) &gt; 0, 1, 0),IF(COUNTIFS(ParticipantUI!$F$264:$F$265, $E21, ParticipantUI!$H$264:$H$265, H$18) &gt; 0, 1, 0),IF(COUNTIFS(ParticipantUI!$F$266:$F$267, $E21, ParticipantUI!$H$266:$H$267, H$18) &gt; 0, 1, 0),IF(COUNTIFS(ParticipantUI!$F$268:$F$268, $E21, ParticipantUI!$H$268:$H$268, H$18) &gt; 0, 1, 0),IF(COUNTIFS(ParticipantUI!$F$269:$F$269, $E21, ParticipantUI!$H$269:$H$269, H$18) &gt; 0, 1, 0),IF(COUNTIFS(ParticipantUI!$F$25:$F$29, $E21, ParticipantUI!$H$25:$H$29, H$18) &gt; 0, 1, 0),IF(COUNTIFS(ParticipantUI!$F$30:$F$33, $E21, ParticipantUI!$H$30:$H$33, H$18) &gt; 0, 1, 0),IF(COUNTIFS(ParticipantUI!$F$34:$F$37, $E21, ParticipantUI!$H$34:$H$37, H$18) &gt; 0, 1, 0),IF(COUNTIFS(ParticipantUI!$F$38:$F$40, $E21, ParticipantUI!$H$38:$H$40, H$18) &gt; 0, 1, 0),IF(COUNTIFS(ParticipantUI!$F$41:$F$43, $E21, ParticipantUI!$H$41:$H$43, H$18) &gt; 0, 1, 0),IF(COUNTIFS(ParticipantUI!$F$44:$F$46, $E21, ParticipantUI!$H$44:$H$46, H$18) &gt; 0, 1, 0),IF(COUNTIFS(ParticipantUI!$F$72:$F$75, $E21, ParticipantUI!$H$72:$H$75, H$18) &gt; 0, 1, 0),IF(COUNTIFS(ParticipantUI!$F$76:$F$80, $E21, ParticipantUI!$H$76:$H$80, H$18) &gt; 0, 1, 0),IF(COUNTIFS(ParticipantUI!$F$81:$F$86, $E21, ParticipantUI!$H$81:$H$86, H$18) &gt; 0, 1, 0),IF(COUNTIFS(ParticipantUI!$F$87:$F$91, $E21, ParticipantUI!$H$87:$H$91, H$18) &gt; 0, 1, 0),IF(COUNTIFS(ParticipantUI!$F$92:$F$93, $E21, ParticipantUI!$H$92:$H$93, H$18) &gt; 0, 1, 0),IF(COUNTIFS(ParticipantUI!$F$94:$F$96, $E21, ParticipantUI!$H$94:$H$96, H$18) &gt; 0, 1, 0),IF(COUNTIFS(ParticipantUI!$F$118:$F$120, $E21, ParticipantUI!$H$118:$H$120, H$18) &gt; 0, 1, 0),IF(COUNTIFS(ParticipantUI!$F$121:$F$125, $E21, ParticipantUI!$H$121:$H$125, H$18) &gt; 0, 1, 0),IF(COUNTIFS(ParticipantUI!$F$126:$F$130, $E21, ParticipantUI!$H$126:$H$130, H$18) &gt; 0, 1, 0),IF(COUNTIFS(ParticipantUI!$F$131:$F$133, $E21, ParticipantUI!$H$131:$H$133, H$18) &gt; 0, 1, 0),IF(COUNTIFS(ParticipantUI!$F$134:$F$136, $E21, ParticipantUI!$H$134:$H$136, H$18) &gt; 0, 1, 0),IF(COUNTIFS(ParticipantUI!$F$137:$F$140, $E21, ParticipantUI!$H$137:$H$140, H$18) &gt; 0, 1, 0),IF(COUNTIFS(ParticipantUI!$F$158:$F$161, $E21, ParticipantUI!$H$158:$H$161, H$18) &gt; 0, 1, 0),IF(COUNTIFS(ParticipantUI!$F$162:$F$166, $E21, ParticipantUI!$H$162:$H$166, H$18) &gt; 0, 1, 0),IF(COUNTIFS(ParticipantUI!$F$167:$F$169, $E21, ParticipantUI!$H$167:$H$169, H$18) &gt; 0, 1, 0),IF(COUNTIFS(ParticipantUI!$F$170:$F$172, $E21, ParticipantUI!$H$170:$H$172, H$18) &gt; 0, 1, 0),IF(COUNTIFS(ParticipantUI!$F$173:$F$175, $E21, ParticipantUI!$H$173:$H$175, H$18) &gt; 0, 1, 0),IF(COUNTIFS(ParticipantUI!$F$176:$F$178, $E21, ParticipantUI!$H$176:$H$178, H$18) &gt; 0, 1, 0),IF(COUNTIFS(ParticipantUI!$F$195:$F$197, $E21, ParticipantUI!$H$195:$H$197, H$18) &gt; 0, 1, 0),IF(COUNTIFS(ParticipantUI!$F$198:$F$200, $E21, ParticipantUI!$H$198:$H$200, H$18) &gt; 0, 1, 0),IF(COUNTIFS(ParticipantUI!$F$201:$F$204, $E21, ParticipantUI!$H$201:$H$204, H$18) &gt; 0, 1, 0),IF(COUNTIFS(ParticipantUI!$F$205:$F$207, $E21, ParticipantUI!$H$205:$H$207, H$18) &gt; 0, 1, 0),IF(COUNTIFS(ParticipantUI!$F$208:$F$208, $E21, ParticipantUI!$H$208:$H$208, H$18) &gt; 0, 1, 0),IF(COUNTIFS(ParticipantUI!$F$209:$F$211, $E21, ParticipantUI!$H$209:$H$211, H$18) &gt; 0, 1, 0),IF(COUNTIFS(ParticipantUI!$F$230:$F$233, $E21, ParticipantUI!$H$230:$H$233, H$18) &gt; 0, 1, 0),IF(COUNTIFS(ParticipantUI!$F$234:$F$239, $E21, ParticipantUI!$H$234:$H$239, H$18) &gt; 0, 1, 0),IF(COUNTIFS(ParticipantUI!$F$240:$F$243, $E21, ParticipantUI!$H$240:$H$243, H$18) &gt; 0, 1, 0),IF(COUNTIFS(ParticipantUI!$F$244:$F$247, $E21, ParticipantUI!$H$244:$H$247, H$18) &gt; 0, 1, 0),IF(COUNTIFS(ParticipantUI!$F$248:$F$254, $E21, ParticipantUI!$H$248:$H$254, H$18) &gt; 0, 1, 0),IF(COUNTIFS(ParticipantUI!$F$255:$F$258, $E21, ParticipantUI!$H$255:$H$258, H$18) &gt; 0, 1, 0),IF(COUNTIFS(ParticipantUI!$F$270:$F$271, $E21, ParticipantUI!$H$270:$H$271, H$18) &gt; 0, 1, 0),IF(COUNTIFS(ParticipantUI!$F$272:$F$273, $E21, ParticipantUI!$H$272:$H$273, H$18) &gt; 0, 1, 0),IF(COUNTIFS(ParticipantUI!$F$274:$F$276, $E21, ParticipantUI!$H$274:$H$276, H$18) &gt; 0, 1, 0),IF(COUNTIFS(ParticipantUI!$F$277:$F$281, $E21, ParticipantUI!$H$277:$H$281, H$18) &gt; 0, 1, 0),IF(COUNTIFS(ParticipantUI!$F$282:$F$286, $E21, ParticipantUI!$H$282:$H$286, H$18) &gt; 0, 1, 0),IF(COUNTIFS(ParticipantUI!$F$287:$F$289, $E21, ParticipantUI!$H$287:$H$289, H$18) &gt; 0, 1, 0))</f>
        <v>1</v>
      </c>
      <c r="E21" s="33" t="s">
        <v>932</v>
      </c>
      <c r="J21" s="38">
        <f t="shared" si="6"/>
        <v>0</v>
      </c>
      <c r="K21" s="38">
        <f t="shared" si="7"/>
        <v>3.3333333333333335</v>
      </c>
      <c r="L21" s="38">
        <f t="shared" si="8"/>
        <v>2.6315789473684208</v>
      </c>
    </row>
    <row r="22" spans="1:12" ht="40" customHeight="1" x14ac:dyDescent="0.15">
      <c r="D22" s="29"/>
    </row>
    <row r="23" spans="1:12" ht="30" x14ac:dyDescent="0.15">
      <c r="A23" s="27" t="s">
        <v>28</v>
      </c>
      <c r="B23" s="28" t="s">
        <v>771</v>
      </c>
      <c r="C23" s="28" t="s">
        <v>772</v>
      </c>
      <c r="D23" s="28" t="s">
        <v>773</v>
      </c>
      <c r="J23" s="28" t="s">
        <v>771</v>
      </c>
      <c r="K23" s="28" t="s">
        <v>772</v>
      </c>
      <c r="L23" s="28" t="s">
        <v>773</v>
      </c>
    </row>
    <row r="24" spans="1:12" ht="16" customHeight="1" x14ac:dyDescent="0.15">
      <c r="A24" s="26" t="s">
        <v>786</v>
      </c>
      <c r="B24" s="29">
        <f>SUM(IF(COUNTIFS(ParticipantUI!$G$2:$G$5, $E24, ParticipantUI!$H$2:$H$5, F$24) &gt; 0, 1, 0),IF(COUNTIFS(ParticipantUI!$G$6:$G$11, $E24, ParticipantUI!$H$6:$H$11, F$24) &gt; 0, 1, 0),IF(COUNTIFS(ParticipantUI!$G$12:$G$16, $E24, ParticipantUI!$H$12:$H$16, F$24) &gt; 0, 1, 0),IF(COUNTIFS(ParticipantUI!$G$17:$G$17, $E24, ParticipantUI!$H$17:$H$17, F$24) &gt; 0, 1, 0),IF(COUNTIFS(ParticipantUI!$G$18:$G$20, $E24, ParticipantUI!$H$18:$H$20, F$24) &gt; 0, 1, 0),IF(COUNTIFS(ParticipantUI!$G$21:$G$24, $E24, ParticipantUI!$H$21:$H$24, F$24) &gt; 0, 1, 0),IF(COUNTIFS(ParticipantUI!$G$47:$G$52, $E24, ParticipantUI!$H$47:$H$52, F$24) &gt; 0, 1, 0),IF(COUNTIFS(ParticipantUI!$G$53:$G$56, $E24, ParticipantUI!$H$53:$H$56, F$24) &gt; 0, 1, 0),IF(COUNTIFS(ParticipantUI!$G$57:$G$61, $E24, ParticipantUI!$H$57:$H$61, F$24) &gt; 0, 1, 0),IF(COUNTIFS(ParticipantUI!$G$62:$G$63, $E24, ParticipantUI!$H$62:$H$63, F$24) &gt; 0, 1, 0),IF(COUNTIFS(ParticipantUI!$G$64:$G$67, $E24, ParticipantUI!$H$64:$H$67, F$24) &gt; 0, 1, 0),IF(COUNTIFS(ParticipantUI!$G$68:$G$71, $E24, ParticipantUI!$H$68:$H$71, F$24) &gt; 0, 1, 0),IF(COUNTIFS(ParticipantUI!$G$97:$G$100, $E24, ParticipantUI!$H$97:$H$100, F$24) &gt; 0, 1, 0),IF(COUNTIFS(ParticipantUI!$G$101:$G$104, $E24, ParticipantUI!$H$101:$H$104, F$24) &gt; 0, 1, 0),IF(COUNTIFS(ParticipantUI!$G$105:$G$107, $E24, ParticipantUI!$H$105:$H$107, F$24) &gt; 0, 1, 0),IF(COUNTIFS(ParticipantUI!$G$108:$G$110, $E24, ParticipantUI!$H$108:$H$110, F$24) &gt; 0, 1, 0),IF(COUNTIFS(ParticipantUI!$G$111:$G$114, $E24, ParticipantUI!$H$111:$H$114, F$24) &gt; 0, 1, 0),IF(COUNTIFS(ParticipantUI!$G$115:$G$117, $E24, ParticipantUI!$H$115:$H$117, F$24) &gt; 0, 1, 0),IF(COUNTIFS(ParticipantUI!$G$141:$G$146, $E24, ParticipantUI!$H$141:$H$146, F$24) &gt; 0, 1, 0),IF(COUNTIFS(ParticipantUI!$G$147:$G$148, $E24, ParticipantUI!$H$147:$H$148, F$24) &gt; 0, 1, 0),IF(COUNTIFS(ParticipantUI!$G$149:$G$150, $E24, ParticipantUI!$H$149:$H$150, F$24) &gt; 0, 1, 0),IF(COUNTIFS(ParticipantUI!$G$151:$G$152, $E24, ParticipantUI!$H$151:$H$152, F$24) &gt; 0, 1, 0),IF(COUNTIFS(ParticipantUI!$G$153:$G$154, $E24, ParticipantUI!$H$153:$H$154, F$24) &gt; 0, 1, 0),IF(COUNTIFS(ParticipantUI!$G$155:$G$157, $E24, ParticipantUI!$H$155:$H$157, F$24) &gt; 0, 1, 0),IF(COUNTIFS(ParticipantUI!$G$179:$G$183, $E24, ParticipantUI!$H$179:$H$183, F$24) &gt; 0, 1, 0),IF(COUNTIFS(ParticipantUI!$G$184:$G$186, $E24, ParticipantUI!$H$184:$H$186, F$24) &gt; 0, 1, 0),IF(COUNTIFS(ParticipantUI!$G$187:$G$189, $E24, ParticipantUI!$H$187:$H$189, F$24) &gt; 0, 1, 0),IF(COUNTIFS(ParticipantUI!$G$190:$G$190, $E24, ParticipantUI!$H$190:$H$190, F$24) &gt; 0, 1, 0),IF(COUNTIFS(ParticipantUI!$G$191:$G$192, $E24, ParticipantUI!$H$191:$H$192, F$24) &gt; 0, 1, 0),IF(COUNTIFS(ParticipantUI!$G$193:$G$194, $E24, ParticipantUI!$H$193:$H$194, F$24) &gt; 0, 1, 0),IF(COUNTIFS(ParticipantUI!$G$212:$G$215, $E24, ParticipantUI!$H$212:$H$215, F$24) &gt; 0, 1, 0),IF(COUNTIFS(ParticipantUI!$G$216:$G$218, $E24, ParticipantUI!$H$216:$H$218, F$24) &gt; 0, 1, 0),IF(COUNTIFS(ParticipantUI!$G$219:$G$220, $E24, ParticipantUI!$H$219:$H$220, F$24) &gt; 0, 1, 0),IF(COUNTIFS(ParticipantUI!$G$221:$G$222, $E24, ParticipantUI!$H$221:$H$222, F$24) &gt; 0, 1, 0),IF(COUNTIFS(ParticipantUI!$G$223:$G$227, $E24, ParticipantUI!$H$223:$H$227, F$24) &gt; 0, 1, 0),IF(COUNTIFS(ParticipantUI!$G$228:$G$229, $E24, ParticipantUI!$H$228:$H$229, F$24) &gt; 0, 1, 0),IF(COUNTIFS(ParticipantUI!$G$259:$G$261, $E24, ParticipantUI!$H$259:$H$261, F$24) &gt; 0, 1, 0),IF(COUNTIFS(ParticipantUI!$G$262:$G$263, $E24, ParticipantUI!$H$262:$H$263, F$24) &gt; 0, 1, 0),IF(COUNTIFS(ParticipantUI!$G$264:$G$265, $E24, ParticipantUI!$H$264:$H$265, F$24) &gt; 0, 1, 0),IF(COUNTIFS(ParticipantUI!$G$266:$G$267, $E24, ParticipantUI!$H$266:$H$267, F$24) &gt; 0, 1, 0),IF(COUNTIFS(ParticipantUI!$G$268:$G$268, $E24, ParticipantUI!$H$268:$H$268, F$24) &gt; 0, 1, 0),IF(COUNTIFS(ParticipantUI!$G$269:$G$269, $E24, ParticipantUI!$H$269:$H$269, F$24) &gt; 0, 1, 0),IF(COUNTIFS(ParticipantUI!$G$25:$G$29, $E24, ParticipantUI!$H$25:$H$29, F$24) &gt; 0, 1, 0),IF(COUNTIFS(ParticipantUI!$G$30:$G$33, $E24, ParticipantUI!$H$30:$H$33, F$24) &gt; 0, 1, 0),IF(COUNTIFS(ParticipantUI!$G$34:$G$37, $E24, ParticipantUI!$H$34:$H$37, F$24) &gt; 0, 1, 0),IF(COUNTIFS(ParticipantUI!$G$38:$G$40, $E24, ParticipantUI!$H$38:$H$40, F$24) &gt; 0, 1, 0),IF(COUNTIFS(ParticipantUI!$G$41:$G$43, $E24, ParticipantUI!$H$41:$H$43, F$24) &gt; 0, 1, 0),IF(COUNTIFS(ParticipantUI!$G$44:$G$46, $E24, ParticipantUI!$H$44:$H$46, F$24) &gt; 0, 1, 0),IF(COUNTIFS(ParticipantUI!$G$72:$G$75, $E24, ParticipantUI!$H$72:$H$75, F$24) &gt; 0, 1, 0),IF(COUNTIFS(ParticipantUI!$G$76:$G$80, $E24, ParticipantUI!$H$76:$H$80, F$24) &gt; 0, 1, 0),IF(COUNTIFS(ParticipantUI!$G$81:$G$86, $E24, ParticipantUI!$H$81:$H$86, F$24) &gt; 0, 1, 0),IF(COUNTIFS(ParticipantUI!$G$87:$G$91, $E24, ParticipantUI!$H$87:$H$91, F$24) &gt; 0, 1, 0),IF(COUNTIFS(ParticipantUI!$G$92:$G$93, $E24, ParticipantUI!$H$92:$H$93, F$24) &gt; 0, 1, 0),IF(COUNTIFS(ParticipantUI!$G$94:$G$96, $E24, ParticipantUI!$H$94:$H$96, F$24) &gt; 0, 1, 0),IF(COUNTIFS(ParticipantUI!$G$118:$G$120, $E24, ParticipantUI!$H$118:$H$120, F$24) &gt; 0, 1, 0),IF(COUNTIFS(ParticipantUI!$G$121:$G$125, $E24, ParticipantUI!$H$121:$H$125, F$24) &gt; 0, 1, 0),IF(COUNTIFS(ParticipantUI!$G$126:$G$130, $E24, ParticipantUI!$H$126:$H$130, F$24) &gt; 0, 1, 0),IF(COUNTIFS(ParticipantUI!$G$131:$G$133, $E24, ParticipantUI!$H$131:$H$133, F$24) &gt; 0, 1, 0),IF(COUNTIFS(ParticipantUI!$G$134:$G$136, $E24, ParticipantUI!$H$134:$H$136, F$24) &gt; 0, 1, 0),IF(COUNTIFS(ParticipantUI!$G$137:$G$140, $E24, ParticipantUI!$H$137:$H$140, F$24) &gt; 0, 1, 0),IF(COUNTIFS(ParticipantUI!$G$158:$G$161, $E24, ParticipantUI!$H$158:$H$161, F$24) &gt; 0, 1, 0),IF(COUNTIFS(ParticipantUI!$G$162:$G$166, $E24, ParticipantUI!$H$162:$H$166, F$24) &gt; 0, 1, 0),IF(COUNTIFS(ParticipantUI!$G$167:$G$169, $E24, ParticipantUI!$H$167:$H$169, F$24) &gt; 0, 1, 0),IF(COUNTIFS(ParticipantUI!$G$170:$G$172, $E24, ParticipantUI!$H$170:$H$172, F$24) &gt; 0, 1, 0),IF(COUNTIFS(ParticipantUI!$G$173:$G$175, $E24, ParticipantUI!$H$173:$H$175, F$24) &gt; 0, 1, 0),IF(COUNTIFS(ParticipantUI!$G$176:$G$178, $E24, ParticipantUI!$H$176:$H$178, F$24) &gt; 0, 1, 0),IF(COUNTIFS(ParticipantUI!$G$195:$G$197, $E24, ParticipantUI!$H$195:$H$197, F$24) &gt; 0, 1, 0),IF(COUNTIFS(ParticipantUI!$G$198:$G$200, $E24, ParticipantUI!$H$198:$H$200, F$24) &gt; 0, 1, 0),IF(COUNTIFS(ParticipantUI!$G$201:$G$204, $E24, ParticipantUI!$H$201:$H$204, F$24) &gt; 0, 1, 0),IF(COUNTIFS(ParticipantUI!$G$205:$G$207, $E24, ParticipantUI!$H$205:$H$207, F$24) &gt; 0, 1, 0),IF(COUNTIFS(ParticipantUI!$G$208:$G$208, $E24, ParticipantUI!$H$208:$H$208, F$24) &gt; 0, 1, 0),IF(COUNTIFS(ParticipantUI!$G$209:$G$211, $E24, ParticipantUI!$H$209:$H$211, F$24) &gt; 0, 1, 0),IF(COUNTIFS(ParticipantUI!$G$230:$G$233, $E24, ParticipantUI!$H$230:$H$233, F$24) &gt; 0, 1, 0),IF(COUNTIFS(ParticipantUI!$G$234:$G$239, $E24, ParticipantUI!$H$234:$H$239, F$24) &gt; 0, 1, 0),IF(COUNTIFS(ParticipantUI!$G$240:$G$243, $E24, ParticipantUI!$H$240:$H$243, F$24) &gt; 0, 1, 0),IF(COUNTIFS(ParticipantUI!$G$244:$G$247, $E24, ParticipantUI!$H$244:$H$247, F$24) &gt; 0, 1, 0),IF(COUNTIFS(ParticipantUI!$G$248:$G$254, $E24, ParticipantUI!$H$248:$H$254, F$24) &gt; 0, 1, 0),IF(COUNTIFS(ParticipantUI!$G$255:$G$258, $E24, ParticipantUI!$H$255:$H$258, F$24) &gt; 0, 1, 0),IF(COUNTIFS(ParticipantUI!$G$270:$G$271, $E24, ParticipantUI!$H$270:$H$271, F$24) &gt; 0, 1, 0),IF(COUNTIFS(ParticipantUI!$G$272:$G$273, $E24, ParticipantUI!$H$272:$H$273, F$24) &gt; 0, 1, 0),IF(COUNTIFS(ParticipantUI!$G$274:$G$276, $E24, ParticipantUI!$H$274:$H$276, F$24) &gt; 0, 1, 0),IF(COUNTIFS(ParticipantUI!$G$277:$G$281, $E24, ParticipantUI!$H$277:$H$281, F$24) &gt; 0, 1, 0),IF(COUNTIFS(ParticipantUI!$G$282:$G$286, $E24, ParticipantUI!$H$282:$H$286, F$24) &gt; 0, 1, 0),IF(COUNTIFS(ParticipantUI!$G$287:$G$289, $E24, ParticipantUI!$H$287:$H$289, F$24) &gt; 0, 1, 0))</f>
        <v>21</v>
      </c>
      <c r="C24" s="29">
        <f>SUM(IF(COUNTIFS(ParticipantUI!$G$2:$G$5, $E24, ParticipantUI!$H$2:$H$5, G$24) &gt; 0, 1, 0),IF(COUNTIFS(ParticipantUI!$G$6:$G$11, $E24, ParticipantUI!$H$6:$H$11, G$24) &gt; 0, 1, 0),IF(COUNTIFS(ParticipantUI!$G$12:$G$16, $E24, ParticipantUI!$H$12:$H$16, G$24) &gt; 0, 1, 0),IF(COUNTIFS(ParticipantUI!$G$17:$G$17, $E24, ParticipantUI!$H$17:$H$17, G$24) &gt; 0, 1, 0),IF(COUNTIFS(ParticipantUI!$G$18:$G$20, $E24, ParticipantUI!$H$18:$H$20, G$24) &gt; 0, 1, 0),IF(COUNTIFS(ParticipantUI!$G$21:$G$24, $E24, ParticipantUI!$H$21:$H$24, G$24) &gt; 0, 1, 0),IF(COUNTIFS(ParticipantUI!$G$47:$G$52, $E24, ParticipantUI!$H$47:$H$52, G$24) &gt; 0, 1, 0),IF(COUNTIFS(ParticipantUI!$G$53:$G$56, $E24, ParticipantUI!$H$53:$H$56, G$24) &gt; 0, 1, 0),IF(COUNTIFS(ParticipantUI!$G$57:$G$61, $E24, ParticipantUI!$H$57:$H$61, G$24) &gt; 0, 1, 0),IF(COUNTIFS(ParticipantUI!$G$62:$G$63, $E24, ParticipantUI!$H$62:$H$63, G$24) &gt; 0, 1, 0),IF(COUNTIFS(ParticipantUI!$G$64:$G$67, $E24, ParticipantUI!$H$64:$H$67, G$24) &gt; 0, 1, 0),IF(COUNTIFS(ParticipantUI!$G$68:$G$71, $E24, ParticipantUI!$H$68:$H$71, G$24) &gt; 0, 1, 0),IF(COUNTIFS(ParticipantUI!$G$97:$G$100, $E24, ParticipantUI!$H$97:$H$100, G$24) &gt; 0, 1, 0),IF(COUNTIFS(ParticipantUI!$G$101:$G$104, $E24, ParticipantUI!$H$101:$H$104, G$24) &gt; 0, 1, 0),IF(COUNTIFS(ParticipantUI!$G$105:$G$107, $E24, ParticipantUI!$H$105:$H$107, G$24) &gt; 0, 1, 0),IF(COUNTIFS(ParticipantUI!$G$108:$G$110, $E24, ParticipantUI!$H$108:$H$110, G$24) &gt; 0, 1, 0),IF(COUNTIFS(ParticipantUI!$G$111:$G$114, $E24, ParticipantUI!$H$111:$H$114, G$24) &gt; 0, 1, 0),IF(COUNTIFS(ParticipantUI!$G$115:$G$117, $E24, ParticipantUI!$H$115:$H$117, G$24) &gt; 0, 1, 0),IF(COUNTIFS(ParticipantUI!$G$141:$G$146, $E24, ParticipantUI!$H$141:$H$146, G$24) &gt; 0, 1, 0),IF(COUNTIFS(ParticipantUI!$G$147:$G$148, $E24, ParticipantUI!$H$147:$H$148, G$24) &gt; 0, 1, 0),IF(COUNTIFS(ParticipantUI!$G$149:$G$150, $E24, ParticipantUI!$H$149:$H$150, G$24) &gt; 0, 1, 0),IF(COUNTIFS(ParticipantUI!$G$151:$G$152, $E24, ParticipantUI!$H$151:$H$152, G$24) &gt; 0, 1, 0),IF(COUNTIFS(ParticipantUI!$G$153:$G$154, $E24, ParticipantUI!$H$153:$H$154, G$24) &gt; 0, 1, 0),IF(COUNTIFS(ParticipantUI!$G$155:$G$157, $E24, ParticipantUI!$H$155:$H$157, G$24) &gt; 0, 1, 0),IF(COUNTIFS(ParticipantUI!$G$179:$G$183, $E24, ParticipantUI!$H$179:$H$183, G$24) &gt; 0, 1, 0),IF(COUNTIFS(ParticipantUI!$G$184:$G$186, $E24, ParticipantUI!$H$184:$H$186, G$24) &gt; 0, 1, 0),IF(COUNTIFS(ParticipantUI!$G$187:$G$189, $E24, ParticipantUI!$H$187:$H$189, G$24) &gt; 0, 1, 0),IF(COUNTIFS(ParticipantUI!$G$190:$G$190, $E24, ParticipantUI!$H$190:$H$190, G$24) &gt; 0, 1, 0),IF(COUNTIFS(ParticipantUI!$G$191:$G$192, $E24, ParticipantUI!$H$191:$H$192, G$24) &gt; 0, 1, 0),IF(COUNTIFS(ParticipantUI!$G$193:$G$194, $E24, ParticipantUI!$H$193:$H$194, G$24) &gt; 0, 1, 0),IF(COUNTIFS(ParticipantUI!$G$212:$G$215, $E24, ParticipantUI!$H$212:$H$215, G$24) &gt; 0, 1, 0),IF(COUNTIFS(ParticipantUI!$G$216:$G$218, $E24, ParticipantUI!$H$216:$H$218, G$24) &gt; 0, 1, 0),IF(COUNTIFS(ParticipantUI!$G$219:$G$220, $E24, ParticipantUI!$H$219:$H$220, G$24) &gt; 0, 1, 0),IF(COUNTIFS(ParticipantUI!$G$221:$G$222, $E24, ParticipantUI!$H$221:$H$222, G$24) &gt; 0, 1, 0),IF(COUNTIFS(ParticipantUI!$G$223:$G$227, $E24, ParticipantUI!$H$223:$H$227, G$24) &gt; 0, 1, 0),IF(COUNTIFS(ParticipantUI!$G$228:$G$229, $E24, ParticipantUI!$H$228:$H$229, G$24) &gt; 0, 1, 0),IF(COUNTIFS(ParticipantUI!$G$259:$G$261, $E24, ParticipantUI!$H$259:$H$261, G$24) &gt; 0, 1, 0),IF(COUNTIFS(ParticipantUI!$G$262:$G$263, $E24, ParticipantUI!$H$262:$H$263, G$24) &gt; 0, 1, 0),IF(COUNTIFS(ParticipantUI!$G$264:$G$265, $E24, ParticipantUI!$H$264:$H$265, G$24) &gt; 0, 1, 0),IF(COUNTIFS(ParticipantUI!$G$266:$G$267, $E24, ParticipantUI!$H$266:$H$267, G$24) &gt; 0, 1, 0),IF(COUNTIFS(ParticipantUI!$G$268:$G$268, $E24, ParticipantUI!$H$268:$H$268, G$24) &gt; 0, 1, 0),IF(COUNTIFS(ParticipantUI!$G$269:$G$269, $E24, ParticipantUI!$H$269:$H$269, G$24) &gt; 0, 1, 0),IF(COUNTIFS(ParticipantUI!$G$25:$G$29, $E24, ParticipantUI!$H$25:$H$29, G$24) &gt; 0, 1, 0),IF(COUNTIFS(ParticipantUI!$G$30:$G$33, $E24, ParticipantUI!$H$30:$H$33, G$24) &gt; 0, 1, 0),IF(COUNTIFS(ParticipantUI!$G$34:$G$37, $E24, ParticipantUI!$H$34:$H$37, G$24) &gt; 0, 1, 0),IF(COUNTIFS(ParticipantUI!$G$38:$G$40, $E24, ParticipantUI!$H$38:$H$40, G$24) &gt; 0, 1, 0),IF(COUNTIFS(ParticipantUI!$G$41:$G$43, $E24, ParticipantUI!$H$41:$H$43, G$24) &gt; 0, 1, 0),IF(COUNTIFS(ParticipantUI!$G$44:$G$46, $E24, ParticipantUI!$H$44:$H$46, G$24) &gt; 0, 1, 0),IF(COUNTIFS(ParticipantUI!$G$72:$G$75, $E24, ParticipantUI!$H$72:$H$75, G$24) &gt; 0, 1, 0),IF(COUNTIFS(ParticipantUI!$G$76:$G$80, $E24, ParticipantUI!$H$76:$H$80, G$24) &gt; 0, 1, 0),IF(COUNTIFS(ParticipantUI!$G$81:$G$86, $E24, ParticipantUI!$H$81:$H$86, G$24) &gt; 0, 1, 0),IF(COUNTIFS(ParticipantUI!$G$87:$G$91, $E24, ParticipantUI!$H$87:$H$91, G$24) &gt; 0, 1, 0),IF(COUNTIFS(ParticipantUI!$G$92:$G$93, $E24, ParticipantUI!$H$92:$H$93, G$24) &gt; 0, 1, 0),IF(COUNTIFS(ParticipantUI!$G$94:$G$96, $E24, ParticipantUI!$H$94:$H$96, G$24) &gt; 0, 1, 0),IF(COUNTIFS(ParticipantUI!$G$118:$G$120, $E24, ParticipantUI!$H$118:$H$120, G$24) &gt; 0, 1, 0),IF(COUNTIFS(ParticipantUI!$G$121:$G$125, $E24, ParticipantUI!$H$121:$H$125, G$24) &gt; 0, 1, 0),IF(COUNTIFS(ParticipantUI!$G$126:$G$130, $E24, ParticipantUI!$H$126:$H$130, G$24) &gt; 0, 1, 0),IF(COUNTIFS(ParticipantUI!$G$131:$G$133, $E24, ParticipantUI!$H$131:$H$133, G$24) &gt; 0, 1, 0),IF(COUNTIFS(ParticipantUI!$G$134:$G$136, $E24, ParticipantUI!$H$134:$H$136, G$24) &gt; 0, 1, 0),IF(COUNTIFS(ParticipantUI!$G$137:$G$140, $E24, ParticipantUI!$H$137:$H$140, G$24) &gt; 0, 1, 0),IF(COUNTIFS(ParticipantUI!$G$158:$G$161, $E24, ParticipantUI!$H$158:$H$161, G$24) &gt; 0, 1, 0),IF(COUNTIFS(ParticipantUI!$G$162:$G$166, $E24, ParticipantUI!$H$162:$H$166, G$24) &gt; 0, 1, 0),IF(COUNTIFS(ParticipantUI!$G$167:$G$169, $E24, ParticipantUI!$H$167:$H$169, G$24) &gt; 0, 1, 0),IF(COUNTIFS(ParticipantUI!$G$170:$G$172, $E24, ParticipantUI!$H$170:$H$172, G$24) &gt; 0, 1, 0),IF(COUNTIFS(ParticipantUI!$G$173:$G$175, $E24, ParticipantUI!$H$173:$H$175, G$24) &gt; 0, 1, 0),IF(COUNTIFS(ParticipantUI!$G$176:$G$178, $E24, ParticipantUI!$H$176:$H$178, G$24) &gt; 0, 1, 0),IF(COUNTIFS(ParticipantUI!$G$195:$G$197, $E24, ParticipantUI!$H$195:$H$197, G$24) &gt; 0, 1, 0),IF(COUNTIFS(ParticipantUI!$G$198:$G$200, $E24, ParticipantUI!$H$198:$H$200, G$24) &gt; 0, 1, 0),IF(COUNTIFS(ParticipantUI!$G$201:$G$204, $E24, ParticipantUI!$H$201:$H$204, G$24) &gt; 0, 1, 0),IF(COUNTIFS(ParticipantUI!$G$205:$G$207, $E24, ParticipantUI!$H$205:$H$207, G$24) &gt; 0, 1, 0),IF(COUNTIFS(ParticipantUI!$G$208:$G$208, $E24, ParticipantUI!$H$208:$H$208, G$24) &gt; 0, 1, 0),IF(COUNTIFS(ParticipantUI!$G$209:$G$211, $E24, ParticipantUI!$H$209:$H$211, G$24) &gt; 0, 1, 0),IF(COUNTIFS(ParticipantUI!$G$230:$G$233, $E24, ParticipantUI!$H$230:$H$233, G$24) &gt; 0, 1, 0),IF(COUNTIFS(ParticipantUI!$G$234:$G$239, $E24, ParticipantUI!$H$234:$H$239, G$24) &gt; 0, 1, 0),IF(COUNTIFS(ParticipantUI!$G$240:$G$243, $E24, ParticipantUI!$H$240:$H$243, G$24) &gt; 0, 1, 0),IF(COUNTIFS(ParticipantUI!$G$244:$G$247, $E24, ParticipantUI!$H$244:$H$247, G$24) &gt; 0, 1, 0),IF(COUNTIFS(ParticipantUI!$G$248:$G$254, $E24, ParticipantUI!$H$248:$H$254, G$24) &gt; 0, 1, 0),IF(COUNTIFS(ParticipantUI!$G$255:$G$258, $E24, ParticipantUI!$H$255:$H$258, G$24) &gt; 0, 1, 0),IF(COUNTIFS(ParticipantUI!$G$270:$G$271, $E24, ParticipantUI!$H$270:$H$271, G$24) &gt; 0, 1, 0),IF(COUNTIFS(ParticipantUI!$G$272:$G$273, $E24, ParticipantUI!$H$272:$H$273, G$24) &gt; 0, 1, 0),IF(COUNTIFS(ParticipantUI!$G$274:$G$276, $E24, ParticipantUI!$H$274:$H$276, G$24) &gt; 0, 1, 0),IF(COUNTIFS(ParticipantUI!$G$277:$G$281, $E24, ParticipantUI!$H$277:$H$281, G$24) &gt; 0, 1, 0),IF(COUNTIFS(ParticipantUI!$G$282:$G$286, $E24, ParticipantUI!$H$282:$H$286, G$24) &gt; 0, 1, 0),IF(COUNTIFS(ParticipantUI!$G$287:$G$289, $E24, ParticipantUI!$H$287:$H$289, G$24) &gt; 0, 1, 0))</f>
        <v>39</v>
      </c>
      <c r="D24" s="29">
        <f>SUM(IF(COUNTIFS(ParticipantUI!$G$2:$G$5, $E24, ParticipantUI!$H$2:$H$5, H$24) &gt; 0, 1, 0),IF(COUNTIFS(ParticipantUI!$G$6:$G$11, $E24, ParticipantUI!$H$6:$H$11, H$24) &gt; 0, 1, 0),IF(COUNTIFS(ParticipantUI!$G$12:$G$16, $E24, ParticipantUI!$H$12:$H$16, H$24) &gt; 0, 1, 0),IF(COUNTIFS(ParticipantUI!$G$17:$G$17, $E24, ParticipantUI!$H$17:$H$17, H$24) &gt; 0, 1, 0),IF(COUNTIFS(ParticipantUI!$G$18:$G$20, $E24, ParticipantUI!$H$18:$H$20, H$24) &gt; 0, 1, 0),IF(COUNTIFS(ParticipantUI!$G$21:$G$24, $E24, ParticipantUI!$H$21:$H$24, H$24) &gt; 0, 1, 0),IF(COUNTIFS(ParticipantUI!$G$47:$G$52, $E24, ParticipantUI!$H$47:$H$52, H$24) &gt; 0, 1, 0),IF(COUNTIFS(ParticipantUI!$G$53:$G$56, $E24, ParticipantUI!$H$53:$H$56, H$24) &gt; 0, 1, 0),IF(COUNTIFS(ParticipantUI!$G$57:$G$61, $E24, ParticipantUI!$H$57:$H$61, H$24) &gt; 0, 1, 0),IF(COUNTIFS(ParticipantUI!$G$62:$G$63, $E24, ParticipantUI!$H$62:$H$63, H$24) &gt; 0, 1, 0),IF(COUNTIFS(ParticipantUI!$G$64:$G$67, $E24, ParticipantUI!$H$64:$H$67, H$24) &gt; 0, 1, 0),IF(COUNTIFS(ParticipantUI!$G$68:$G$71, $E24, ParticipantUI!$H$68:$H$71, H$24) &gt; 0, 1, 0),IF(COUNTIFS(ParticipantUI!$G$97:$G$100, $E24, ParticipantUI!$H$97:$H$100, H$24) &gt; 0, 1, 0),IF(COUNTIFS(ParticipantUI!$G$101:$G$104, $E24, ParticipantUI!$H$101:$H$104, H$24) &gt; 0, 1, 0),IF(COUNTIFS(ParticipantUI!$G$105:$G$107, $E24, ParticipantUI!$H$105:$H$107, H$24) &gt; 0, 1, 0),IF(COUNTIFS(ParticipantUI!$G$108:$G$110, $E24, ParticipantUI!$H$108:$H$110, H$24) &gt; 0, 1, 0),IF(COUNTIFS(ParticipantUI!$G$111:$G$114, $E24, ParticipantUI!$H$111:$H$114, H$24) &gt; 0, 1, 0),IF(COUNTIFS(ParticipantUI!$G$115:$G$117, $E24, ParticipantUI!$H$115:$H$117, H$24) &gt; 0, 1, 0),IF(COUNTIFS(ParticipantUI!$G$141:$G$146, $E24, ParticipantUI!$H$141:$H$146, H$24) &gt; 0, 1, 0),IF(COUNTIFS(ParticipantUI!$G$147:$G$148, $E24, ParticipantUI!$H$147:$H$148, H$24) &gt; 0, 1, 0),IF(COUNTIFS(ParticipantUI!$G$149:$G$150, $E24, ParticipantUI!$H$149:$H$150, H$24) &gt; 0, 1, 0),IF(COUNTIFS(ParticipantUI!$G$151:$G$152, $E24, ParticipantUI!$H$151:$H$152, H$24) &gt; 0, 1, 0),IF(COUNTIFS(ParticipantUI!$G$153:$G$154, $E24, ParticipantUI!$H$153:$H$154, H$24) &gt; 0, 1, 0),IF(COUNTIFS(ParticipantUI!$G$155:$G$157, $E24, ParticipantUI!$H$155:$H$157, H$24) &gt; 0, 1, 0),IF(COUNTIFS(ParticipantUI!$G$179:$G$183, $E24, ParticipantUI!$H$179:$H$183, H$24) &gt; 0, 1, 0),IF(COUNTIFS(ParticipantUI!$G$184:$G$186, $E24, ParticipantUI!$H$184:$H$186, H$24) &gt; 0, 1, 0),IF(COUNTIFS(ParticipantUI!$G$187:$G$189, $E24, ParticipantUI!$H$187:$H$189, H$24) &gt; 0, 1, 0),IF(COUNTIFS(ParticipantUI!$G$190:$G$190, $E24, ParticipantUI!$H$190:$H$190, H$24) &gt; 0, 1, 0),IF(COUNTIFS(ParticipantUI!$G$191:$G$192, $E24, ParticipantUI!$H$191:$H$192, H$24) &gt; 0, 1, 0),IF(COUNTIFS(ParticipantUI!$G$193:$G$194, $E24, ParticipantUI!$H$193:$H$194, H$24) &gt; 0, 1, 0),IF(COUNTIFS(ParticipantUI!$G$212:$G$215, $E24, ParticipantUI!$H$212:$H$215, H$24) &gt; 0, 1, 0),IF(COUNTIFS(ParticipantUI!$G$216:$G$218, $E24, ParticipantUI!$H$216:$H$218, H$24) &gt; 0, 1, 0),IF(COUNTIFS(ParticipantUI!$G$219:$G$220, $E24, ParticipantUI!$H$219:$H$220, H$24) &gt; 0, 1, 0),IF(COUNTIFS(ParticipantUI!$G$221:$G$222, $E24, ParticipantUI!$H$221:$H$222, H$24) &gt; 0, 1, 0),IF(COUNTIFS(ParticipantUI!$G$223:$G$227, $E24, ParticipantUI!$H$223:$H$227, H$24) &gt; 0, 1, 0),IF(COUNTIFS(ParticipantUI!$G$228:$G$229, $E24, ParticipantUI!$H$228:$H$229, H$24) &gt; 0, 1, 0),IF(COUNTIFS(ParticipantUI!$G$259:$G$261, $E24, ParticipantUI!$H$259:$H$261, H$24) &gt; 0, 1, 0),IF(COUNTIFS(ParticipantUI!$G$262:$G$263, $E24, ParticipantUI!$H$262:$H$263, H$24) &gt; 0, 1, 0),IF(COUNTIFS(ParticipantUI!$G$264:$G$265, $E24, ParticipantUI!$H$264:$H$265, H$24) &gt; 0, 1, 0),IF(COUNTIFS(ParticipantUI!$G$266:$G$267, $E24, ParticipantUI!$H$266:$H$267, H$24) &gt; 0, 1, 0),IF(COUNTIFS(ParticipantUI!$G$268:$G$268, $E24, ParticipantUI!$H$268:$H$268, H$24) &gt; 0, 1, 0),IF(COUNTIFS(ParticipantUI!$G$269:$G$269, $E24, ParticipantUI!$H$269:$H$269, H$24) &gt; 0, 1, 0),IF(COUNTIFS(ParticipantUI!$G$25:$G$29, $E24, ParticipantUI!$H$25:$H$29, H$24) &gt; 0, 1, 0),IF(COUNTIFS(ParticipantUI!$G$30:$G$33, $E24, ParticipantUI!$H$30:$H$33, H$24) &gt; 0, 1, 0),IF(COUNTIFS(ParticipantUI!$G$34:$G$37, $E24, ParticipantUI!$H$34:$H$37, H$24) &gt; 0, 1, 0),IF(COUNTIFS(ParticipantUI!$G$38:$G$40, $E24, ParticipantUI!$H$38:$H$40, H$24) &gt; 0, 1, 0),IF(COUNTIFS(ParticipantUI!$G$41:$G$43, $E24, ParticipantUI!$H$41:$H$43, H$24) &gt; 0, 1, 0),IF(COUNTIFS(ParticipantUI!$G$44:$G$46, $E24, ParticipantUI!$H$44:$H$46, H$24) &gt; 0, 1, 0),IF(COUNTIFS(ParticipantUI!$G$72:$G$75, $E24, ParticipantUI!$H$72:$H$75, H$24) &gt; 0, 1, 0),IF(COUNTIFS(ParticipantUI!$G$76:$G$80, $E24, ParticipantUI!$H$76:$H$80, H$24) &gt; 0, 1, 0),IF(COUNTIFS(ParticipantUI!$G$81:$G$86, $E24, ParticipantUI!$H$81:$H$86, H$24) &gt; 0, 1, 0),IF(COUNTIFS(ParticipantUI!$G$87:$G$91, $E24, ParticipantUI!$H$87:$H$91, H$24) &gt; 0, 1, 0),IF(COUNTIFS(ParticipantUI!$G$92:$G$93, $E24, ParticipantUI!$H$92:$H$93, H$24) &gt; 0, 1, 0),IF(COUNTIFS(ParticipantUI!$G$94:$G$96, $E24, ParticipantUI!$H$94:$H$96, H$24) &gt; 0, 1, 0),IF(COUNTIFS(ParticipantUI!$G$118:$G$120, $E24, ParticipantUI!$H$118:$H$120, H$24) &gt; 0, 1, 0),IF(COUNTIFS(ParticipantUI!$G$121:$G$125, $E24, ParticipantUI!$H$121:$H$125, H$24) &gt; 0, 1, 0),IF(COUNTIFS(ParticipantUI!$G$126:$G$130, $E24, ParticipantUI!$H$126:$H$130, H$24) &gt; 0, 1, 0),IF(COUNTIFS(ParticipantUI!$G$131:$G$133, $E24, ParticipantUI!$H$131:$H$133, H$24) &gt; 0, 1, 0),IF(COUNTIFS(ParticipantUI!$G$134:$G$136, $E24, ParticipantUI!$H$134:$H$136, H$24) &gt; 0, 1, 0),IF(COUNTIFS(ParticipantUI!$G$137:$G$140, $E24, ParticipantUI!$H$137:$H$140, H$24) &gt; 0, 1, 0),IF(COUNTIFS(ParticipantUI!$G$158:$G$161, $E24, ParticipantUI!$H$158:$H$161, H$24) &gt; 0, 1, 0),IF(COUNTIFS(ParticipantUI!$G$162:$G$166, $E24, ParticipantUI!$H$162:$H$166, H$24) &gt; 0, 1, 0),IF(COUNTIFS(ParticipantUI!$G$167:$G$169, $E24, ParticipantUI!$H$167:$H$169, H$24) &gt; 0, 1, 0),IF(COUNTIFS(ParticipantUI!$G$170:$G$172, $E24, ParticipantUI!$H$170:$H$172, H$24) &gt; 0, 1, 0),IF(COUNTIFS(ParticipantUI!$G$173:$G$175, $E24, ParticipantUI!$H$173:$H$175, H$24) &gt; 0, 1, 0),IF(COUNTIFS(ParticipantUI!$G$176:$G$178, $E24, ParticipantUI!$H$176:$H$178, H$24) &gt; 0, 1, 0),IF(COUNTIFS(ParticipantUI!$G$195:$G$197, $E24, ParticipantUI!$H$195:$H$197, H$24) &gt; 0, 1, 0),IF(COUNTIFS(ParticipantUI!$G$198:$G$200, $E24, ParticipantUI!$H$198:$H$200, H$24) &gt; 0, 1, 0),IF(COUNTIFS(ParticipantUI!$G$201:$G$204, $E24, ParticipantUI!$H$201:$H$204, H$24) &gt; 0, 1, 0),IF(COUNTIFS(ParticipantUI!$G$205:$G$207, $E24, ParticipantUI!$H$205:$H$207, H$24) &gt; 0, 1, 0),IF(COUNTIFS(ParticipantUI!$G$208:$G$208, $E24, ParticipantUI!$H$208:$H$208, H$24) &gt; 0, 1, 0),IF(COUNTIFS(ParticipantUI!$G$209:$G$211, $E24, ParticipantUI!$H$209:$H$211, H$24) &gt; 0, 1, 0),IF(COUNTIFS(ParticipantUI!$G$230:$G$233, $E24, ParticipantUI!$H$230:$H$233, H$24) &gt; 0, 1, 0),IF(COUNTIFS(ParticipantUI!$G$234:$G$239, $E24, ParticipantUI!$H$234:$H$239, H$24) &gt; 0, 1, 0),IF(COUNTIFS(ParticipantUI!$G$240:$G$243, $E24, ParticipantUI!$H$240:$H$243, H$24) &gt; 0, 1, 0),IF(COUNTIFS(ParticipantUI!$G$244:$G$247, $E24, ParticipantUI!$H$244:$H$247, H$24) &gt; 0, 1, 0),IF(COUNTIFS(ParticipantUI!$G$248:$G$254, $E24, ParticipantUI!$H$248:$H$254, H$24) &gt; 0, 1, 0),IF(COUNTIFS(ParticipantUI!$G$255:$G$258, $E24, ParticipantUI!$H$255:$H$258, H$24) &gt; 0, 1, 0),IF(COUNTIFS(ParticipantUI!$G$270:$G$271, $E24, ParticipantUI!$H$270:$H$271, H$24) &gt; 0, 1, 0),IF(COUNTIFS(ParticipantUI!$G$272:$G$273, $E24, ParticipantUI!$H$272:$H$273, H$24) &gt; 0, 1, 0),IF(COUNTIFS(ParticipantUI!$G$274:$G$276, $E24, ParticipantUI!$H$274:$H$276, H$24) &gt; 0, 1, 0),IF(COUNTIFS(ParticipantUI!$G$277:$G$281, $E24, ParticipantUI!$H$277:$H$281, H$24) &gt; 0, 1, 0),IF(COUNTIFS(ParticipantUI!$G$282:$G$286, $E24, ParticipantUI!$H$282:$H$286, H$24) &gt; 0, 1, 0),IF(COUNTIFS(ParticipantUI!$G$287:$G$289, $E24, ParticipantUI!$H$287:$H$289, H$24) &gt; 0, 1, 0))</f>
        <v>12</v>
      </c>
      <c r="E24" s="33" t="s">
        <v>933</v>
      </c>
      <c r="F24" s="33" t="s">
        <v>872</v>
      </c>
      <c r="G24" s="33" t="s">
        <v>873</v>
      </c>
      <c r="H24" s="33" t="s">
        <v>875</v>
      </c>
      <c r="J24" s="38">
        <f>B24/$F$1*100</f>
        <v>60</v>
      </c>
      <c r="K24" s="38">
        <f>C24/$G$1*100</f>
        <v>65</v>
      </c>
      <c r="L24" s="38">
        <f>D24/$H$1*100</f>
        <v>31.578947368421051</v>
      </c>
    </row>
    <row r="25" spans="1:12" ht="16" customHeight="1" x14ac:dyDescent="0.15">
      <c r="A25" s="26" t="s">
        <v>787</v>
      </c>
      <c r="B25" s="29">
        <f>SUM(IF(COUNTIFS(ParticipantUI!$G$2:$G$5, $E25, ParticipantUI!$H$2:$H$5, F$24) &gt; 0, 1, 0),IF(COUNTIFS(ParticipantUI!$G$6:$G$11, $E25, ParticipantUI!$H$6:$H$11, F$24) &gt; 0, 1, 0),IF(COUNTIFS(ParticipantUI!$G$12:$G$16, $E25, ParticipantUI!$H$12:$H$16, F$24) &gt; 0, 1, 0),IF(COUNTIFS(ParticipantUI!$G$17:$G$17, $E25, ParticipantUI!$H$17:$H$17, F$24) &gt; 0, 1, 0),IF(COUNTIFS(ParticipantUI!$G$18:$G$20, $E25, ParticipantUI!$H$18:$H$20, F$24) &gt; 0, 1, 0),IF(COUNTIFS(ParticipantUI!$G$21:$G$24, $E25, ParticipantUI!$H$21:$H$24, F$24) &gt; 0, 1, 0),IF(COUNTIFS(ParticipantUI!$G$47:$G$52, $E25, ParticipantUI!$H$47:$H$52, F$24) &gt; 0, 1, 0),IF(COUNTIFS(ParticipantUI!$G$53:$G$56, $E25, ParticipantUI!$H$53:$H$56, F$24) &gt; 0, 1, 0),IF(COUNTIFS(ParticipantUI!$G$57:$G$61, $E25, ParticipantUI!$H$57:$H$61, F$24) &gt; 0, 1, 0),IF(COUNTIFS(ParticipantUI!$G$62:$G$63, $E25, ParticipantUI!$H$62:$H$63, F$24) &gt; 0, 1, 0),IF(COUNTIFS(ParticipantUI!$G$64:$G$67, $E25, ParticipantUI!$H$64:$H$67, F$24) &gt; 0, 1, 0),IF(COUNTIFS(ParticipantUI!$G$68:$G$71, $E25, ParticipantUI!$H$68:$H$71, F$24) &gt; 0, 1, 0),IF(COUNTIFS(ParticipantUI!$G$97:$G$100, $E25, ParticipantUI!$H$97:$H$100, F$24) &gt; 0, 1, 0),IF(COUNTIFS(ParticipantUI!$G$101:$G$104, $E25, ParticipantUI!$H$101:$H$104, F$24) &gt; 0, 1, 0),IF(COUNTIFS(ParticipantUI!$G$105:$G$107, $E25, ParticipantUI!$H$105:$H$107, F$24) &gt; 0, 1, 0),IF(COUNTIFS(ParticipantUI!$G$108:$G$110, $E25, ParticipantUI!$H$108:$H$110, F$24) &gt; 0, 1, 0),IF(COUNTIFS(ParticipantUI!$G$111:$G$114, $E25, ParticipantUI!$H$111:$H$114, F$24) &gt; 0, 1, 0),IF(COUNTIFS(ParticipantUI!$G$115:$G$117, $E25, ParticipantUI!$H$115:$H$117, F$24) &gt; 0, 1, 0),IF(COUNTIFS(ParticipantUI!$G$141:$G$146, $E25, ParticipantUI!$H$141:$H$146, F$24) &gt; 0, 1, 0),IF(COUNTIFS(ParticipantUI!$G$147:$G$148, $E25, ParticipantUI!$H$147:$H$148, F$24) &gt; 0, 1, 0),IF(COUNTIFS(ParticipantUI!$G$149:$G$150, $E25, ParticipantUI!$H$149:$H$150, F$24) &gt; 0, 1, 0),IF(COUNTIFS(ParticipantUI!$G$151:$G$152, $E25, ParticipantUI!$H$151:$H$152, F$24) &gt; 0, 1, 0),IF(COUNTIFS(ParticipantUI!$G$153:$G$154, $E25, ParticipantUI!$H$153:$H$154, F$24) &gt; 0, 1, 0),IF(COUNTIFS(ParticipantUI!$G$155:$G$157, $E25, ParticipantUI!$H$155:$H$157, F$24) &gt; 0, 1, 0),IF(COUNTIFS(ParticipantUI!$G$179:$G$183, $E25, ParticipantUI!$H$179:$H$183, F$24) &gt; 0, 1, 0),IF(COUNTIFS(ParticipantUI!$G$184:$G$186, $E25, ParticipantUI!$H$184:$H$186, F$24) &gt; 0, 1, 0),IF(COUNTIFS(ParticipantUI!$G$187:$G$189, $E25, ParticipantUI!$H$187:$H$189, F$24) &gt; 0, 1, 0),IF(COUNTIFS(ParticipantUI!$G$190:$G$190, $E25, ParticipantUI!$H$190:$H$190, F$24) &gt; 0, 1, 0),IF(COUNTIFS(ParticipantUI!$G$191:$G$192, $E25, ParticipantUI!$H$191:$H$192, F$24) &gt; 0, 1, 0),IF(COUNTIFS(ParticipantUI!$G$193:$G$194, $E25, ParticipantUI!$H$193:$H$194, F$24) &gt; 0, 1, 0),IF(COUNTIFS(ParticipantUI!$G$212:$G$215, $E25, ParticipantUI!$H$212:$H$215, F$24) &gt; 0, 1, 0),IF(COUNTIFS(ParticipantUI!$G$216:$G$218, $E25, ParticipantUI!$H$216:$H$218, F$24) &gt; 0, 1, 0),IF(COUNTIFS(ParticipantUI!$G$219:$G$220, $E25, ParticipantUI!$H$219:$H$220, F$24) &gt; 0, 1, 0),IF(COUNTIFS(ParticipantUI!$G$221:$G$222, $E25, ParticipantUI!$H$221:$H$222, F$24) &gt; 0, 1, 0),IF(COUNTIFS(ParticipantUI!$G$223:$G$227, $E25, ParticipantUI!$H$223:$H$227, F$24) &gt; 0, 1, 0),IF(COUNTIFS(ParticipantUI!$G$228:$G$229, $E25, ParticipantUI!$H$228:$H$229, F$24) &gt; 0, 1, 0),IF(COUNTIFS(ParticipantUI!$G$259:$G$261, $E25, ParticipantUI!$H$259:$H$261, F$24) &gt; 0, 1, 0),IF(COUNTIFS(ParticipantUI!$G$262:$G$263, $E25, ParticipantUI!$H$262:$H$263, F$24) &gt; 0, 1, 0),IF(COUNTIFS(ParticipantUI!$G$264:$G$265, $E25, ParticipantUI!$H$264:$H$265, F$24) &gt; 0, 1, 0),IF(COUNTIFS(ParticipantUI!$G$266:$G$267, $E25, ParticipantUI!$H$266:$H$267, F$24) &gt; 0, 1, 0),IF(COUNTIFS(ParticipantUI!$G$268:$G$268, $E25, ParticipantUI!$H$268:$H$268, F$24) &gt; 0, 1, 0),IF(COUNTIFS(ParticipantUI!$G$269:$G$269, $E25, ParticipantUI!$H$269:$H$269, F$24) &gt; 0, 1, 0),IF(COUNTIFS(ParticipantUI!$G$25:$G$29, $E25, ParticipantUI!$H$25:$H$29, F$24) &gt; 0, 1, 0),IF(COUNTIFS(ParticipantUI!$G$30:$G$33, $E25, ParticipantUI!$H$30:$H$33, F$24) &gt; 0, 1, 0),IF(COUNTIFS(ParticipantUI!$G$34:$G$37, $E25, ParticipantUI!$H$34:$H$37, F$24) &gt; 0, 1, 0),IF(COUNTIFS(ParticipantUI!$G$38:$G$40, $E25, ParticipantUI!$H$38:$H$40, F$24) &gt; 0, 1, 0),IF(COUNTIFS(ParticipantUI!$G$41:$G$43, $E25, ParticipantUI!$H$41:$H$43, F$24) &gt; 0, 1, 0),IF(COUNTIFS(ParticipantUI!$G$44:$G$46, $E25, ParticipantUI!$H$44:$H$46, F$24) &gt; 0, 1, 0),IF(COUNTIFS(ParticipantUI!$G$72:$G$75, $E25, ParticipantUI!$H$72:$H$75, F$24) &gt; 0, 1, 0),IF(COUNTIFS(ParticipantUI!$G$76:$G$80, $E25, ParticipantUI!$H$76:$H$80, F$24) &gt; 0, 1, 0),IF(COUNTIFS(ParticipantUI!$G$81:$G$86, $E25, ParticipantUI!$H$81:$H$86, F$24) &gt; 0, 1, 0),IF(COUNTIFS(ParticipantUI!$G$87:$G$91, $E25, ParticipantUI!$H$87:$H$91, F$24) &gt; 0, 1, 0),IF(COUNTIFS(ParticipantUI!$G$92:$G$93, $E25, ParticipantUI!$H$92:$H$93, F$24) &gt; 0, 1, 0),IF(COUNTIFS(ParticipantUI!$G$94:$G$96, $E25, ParticipantUI!$H$94:$H$96, F$24) &gt; 0, 1, 0),IF(COUNTIFS(ParticipantUI!$G$118:$G$120, $E25, ParticipantUI!$H$118:$H$120, F$24) &gt; 0, 1, 0),IF(COUNTIFS(ParticipantUI!$G$121:$G$125, $E25, ParticipantUI!$H$121:$H$125, F$24) &gt; 0, 1, 0),IF(COUNTIFS(ParticipantUI!$G$126:$G$130, $E25, ParticipantUI!$H$126:$H$130, F$24) &gt; 0, 1, 0),IF(COUNTIFS(ParticipantUI!$G$131:$G$133, $E25, ParticipantUI!$H$131:$H$133, F$24) &gt; 0, 1, 0),IF(COUNTIFS(ParticipantUI!$G$134:$G$136, $E25, ParticipantUI!$H$134:$H$136, F$24) &gt; 0, 1, 0),IF(COUNTIFS(ParticipantUI!$G$137:$G$140, $E25, ParticipantUI!$H$137:$H$140, F$24) &gt; 0, 1, 0),IF(COUNTIFS(ParticipantUI!$G$158:$G$161, $E25, ParticipantUI!$H$158:$H$161, F$24) &gt; 0, 1, 0),IF(COUNTIFS(ParticipantUI!$G$162:$G$166, $E25, ParticipantUI!$H$162:$H$166, F$24) &gt; 0, 1, 0),IF(COUNTIFS(ParticipantUI!$G$167:$G$169, $E25, ParticipantUI!$H$167:$H$169, F$24) &gt; 0, 1, 0),IF(COUNTIFS(ParticipantUI!$G$170:$G$172, $E25, ParticipantUI!$H$170:$H$172, F$24) &gt; 0, 1, 0),IF(COUNTIFS(ParticipantUI!$G$173:$G$175, $E25, ParticipantUI!$H$173:$H$175, F$24) &gt; 0, 1, 0),IF(COUNTIFS(ParticipantUI!$G$176:$G$178, $E25, ParticipantUI!$H$176:$H$178, F$24) &gt; 0, 1, 0),IF(COUNTIFS(ParticipantUI!$G$195:$G$197, $E25, ParticipantUI!$H$195:$H$197, F$24) &gt; 0, 1, 0),IF(COUNTIFS(ParticipantUI!$G$198:$G$200, $E25, ParticipantUI!$H$198:$H$200, F$24) &gt; 0, 1, 0),IF(COUNTIFS(ParticipantUI!$G$201:$G$204, $E25, ParticipantUI!$H$201:$H$204, F$24) &gt; 0, 1, 0),IF(COUNTIFS(ParticipantUI!$G$205:$G$207, $E25, ParticipantUI!$H$205:$H$207, F$24) &gt; 0, 1, 0),IF(COUNTIFS(ParticipantUI!$G$208:$G$208, $E25, ParticipantUI!$H$208:$H$208, F$24) &gt; 0, 1, 0),IF(COUNTIFS(ParticipantUI!$G$209:$G$211, $E25, ParticipantUI!$H$209:$H$211, F$24) &gt; 0, 1, 0),IF(COUNTIFS(ParticipantUI!$G$230:$G$233, $E25, ParticipantUI!$H$230:$H$233, F$24) &gt; 0, 1, 0),IF(COUNTIFS(ParticipantUI!$G$234:$G$239, $E25, ParticipantUI!$H$234:$H$239, F$24) &gt; 0, 1, 0),IF(COUNTIFS(ParticipantUI!$G$240:$G$243, $E25, ParticipantUI!$H$240:$H$243, F$24) &gt; 0, 1, 0),IF(COUNTIFS(ParticipantUI!$G$244:$G$247, $E25, ParticipantUI!$H$244:$H$247, F$24) &gt; 0, 1, 0),IF(COUNTIFS(ParticipantUI!$G$248:$G$254, $E25, ParticipantUI!$H$248:$H$254, F$24) &gt; 0, 1, 0),IF(COUNTIFS(ParticipantUI!$G$255:$G$258, $E25, ParticipantUI!$H$255:$H$258, F$24) &gt; 0, 1, 0),IF(COUNTIFS(ParticipantUI!$G$270:$G$271, $E25, ParticipantUI!$H$270:$H$271, F$24) &gt; 0, 1, 0),IF(COUNTIFS(ParticipantUI!$G$272:$G$273, $E25, ParticipantUI!$H$272:$H$273, F$24) &gt; 0, 1, 0),IF(COUNTIFS(ParticipantUI!$G$274:$G$276, $E25, ParticipantUI!$H$274:$H$276, F$24) &gt; 0, 1, 0),IF(COUNTIFS(ParticipantUI!$G$277:$G$281, $E25, ParticipantUI!$H$277:$H$281, F$24) &gt; 0, 1, 0),IF(COUNTIFS(ParticipantUI!$G$282:$G$286, $E25, ParticipantUI!$H$282:$H$286, F$24) &gt; 0, 1, 0),IF(COUNTIFS(ParticipantUI!$G$287:$G$289, $E25, ParticipantUI!$H$287:$H$289, F$24) &gt; 0, 1, 0))</f>
        <v>3</v>
      </c>
      <c r="C25" s="29">
        <f>SUM(IF(COUNTIFS(ParticipantUI!$G$2:$G$5, $E25, ParticipantUI!$H$2:$H$5, G$24) &gt; 0, 1, 0),IF(COUNTIFS(ParticipantUI!$G$6:$G$11, $E25, ParticipantUI!$H$6:$H$11, G$24) &gt; 0, 1, 0),IF(COUNTIFS(ParticipantUI!$G$12:$G$16, $E25, ParticipantUI!$H$12:$H$16, G$24) &gt; 0, 1, 0),IF(COUNTIFS(ParticipantUI!$G$17:$G$17, $E25, ParticipantUI!$H$17:$H$17, G$24) &gt; 0, 1, 0),IF(COUNTIFS(ParticipantUI!$G$18:$G$20, $E25, ParticipantUI!$H$18:$H$20, G$24) &gt; 0, 1, 0),IF(COUNTIFS(ParticipantUI!$G$21:$G$24, $E25, ParticipantUI!$H$21:$H$24, G$24) &gt; 0, 1, 0),IF(COUNTIFS(ParticipantUI!$G$47:$G$52, $E25, ParticipantUI!$H$47:$H$52, G$24) &gt; 0, 1, 0),IF(COUNTIFS(ParticipantUI!$G$53:$G$56, $E25, ParticipantUI!$H$53:$H$56, G$24) &gt; 0, 1, 0),IF(COUNTIFS(ParticipantUI!$G$57:$G$61, $E25, ParticipantUI!$H$57:$H$61, G$24) &gt; 0, 1, 0),IF(COUNTIFS(ParticipantUI!$G$62:$G$63, $E25, ParticipantUI!$H$62:$H$63, G$24) &gt; 0, 1, 0),IF(COUNTIFS(ParticipantUI!$G$64:$G$67, $E25, ParticipantUI!$H$64:$H$67, G$24) &gt; 0, 1, 0),IF(COUNTIFS(ParticipantUI!$G$68:$G$71, $E25, ParticipantUI!$H$68:$H$71, G$24) &gt; 0, 1, 0),IF(COUNTIFS(ParticipantUI!$G$97:$G$100, $E25, ParticipantUI!$H$97:$H$100, G$24) &gt; 0, 1, 0),IF(COUNTIFS(ParticipantUI!$G$101:$G$104, $E25, ParticipantUI!$H$101:$H$104, G$24) &gt; 0, 1, 0),IF(COUNTIFS(ParticipantUI!$G$105:$G$107, $E25, ParticipantUI!$H$105:$H$107, G$24) &gt; 0, 1, 0),IF(COUNTIFS(ParticipantUI!$G$108:$G$110, $E25, ParticipantUI!$H$108:$H$110, G$24) &gt; 0, 1, 0),IF(COUNTIFS(ParticipantUI!$G$111:$G$114, $E25, ParticipantUI!$H$111:$H$114, G$24) &gt; 0, 1, 0),IF(COUNTIFS(ParticipantUI!$G$115:$G$117, $E25, ParticipantUI!$H$115:$H$117, G$24) &gt; 0, 1, 0),IF(COUNTIFS(ParticipantUI!$G$141:$G$146, $E25, ParticipantUI!$H$141:$H$146, G$24) &gt; 0, 1, 0),IF(COUNTIFS(ParticipantUI!$G$147:$G$148, $E25, ParticipantUI!$H$147:$H$148, G$24) &gt; 0, 1, 0),IF(COUNTIFS(ParticipantUI!$G$149:$G$150, $E25, ParticipantUI!$H$149:$H$150, G$24) &gt; 0, 1, 0),IF(COUNTIFS(ParticipantUI!$G$151:$G$152, $E25, ParticipantUI!$H$151:$H$152, G$24) &gt; 0, 1, 0),IF(COUNTIFS(ParticipantUI!$G$153:$G$154, $E25, ParticipantUI!$H$153:$H$154, G$24) &gt; 0, 1, 0),IF(COUNTIFS(ParticipantUI!$G$155:$G$157, $E25, ParticipantUI!$H$155:$H$157, G$24) &gt; 0, 1, 0),IF(COUNTIFS(ParticipantUI!$G$179:$G$183, $E25, ParticipantUI!$H$179:$H$183, G$24) &gt; 0, 1, 0),IF(COUNTIFS(ParticipantUI!$G$184:$G$186, $E25, ParticipantUI!$H$184:$H$186, G$24) &gt; 0, 1, 0),IF(COUNTIFS(ParticipantUI!$G$187:$G$189, $E25, ParticipantUI!$H$187:$H$189, G$24) &gt; 0, 1, 0),IF(COUNTIFS(ParticipantUI!$G$190:$G$190, $E25, ParticipantUI!$H$190:$H$190, G$24) &gt; 0, 1, 0),IF(COUNTIFS(ParticipantUI!$G$191:$G$192, $E25, ParticipantUI!$H$191:$H$192, G$24) &gt; 0, 1, 0),IF(COUNTIFS(ParticipantUI!$G$193:$G$194, $E25, ParticipantUI!$H$193:$H$194, G$24) &gt; 0, 1, 0),IF(COUNTIFS(ParticipantUI!$G$212:$G$215, $E25, ParticipantUI!$H$212:$H$215, G$24) &gt; 0, 1, 0),IF(COUNTIFS(ParticipantUI!$G$216:$G$218, $E25, ParticipantUI!$H$216:$H$218, G$24) &gt; 0, 1, 0),IF(COUNTIFS(ParticipantUI!$G$219:$G$220, $E25, ParticipantUI!$H$219:$H$220, G$24) &gt; 0, 1, 0),IF(COUNTIFS(ParticipantUI!$G$221:$G$222, $E25, ParticipantUI!$H$221:$H$222, G$24) &gt; 0, 1, 0),IF(COUNTIFS(ParticipantUI!$G$223:$G$227, $E25, ParticipantUI!$H$223:$H$227, G$24) &gt; 0, 1, 0),IF(COUNTIFS(ParticipantUI!$G$228:$G$229, $E25, ParticipantUI!$H$228:$H$229, G$24) &gt; 0, 1, 0),IF(COUNTIFS(ParticipantUI!$G$259:$G$261, $E25, ParticipantUI!$H$259:$H$261, G$24) &gt; 0, 1, 0),IF(COUNTIFS(ParticipantUI!$G$262:$G$263, $E25, ParticipantUI!$H$262:$H$263, G$24) &gt; 0, 1, 0),IF(COUNTIFS(ParticipantUI!$G$264:$G$265, $E25, ParticipantUI!$H$264:$H$265, G$24) &gt; 0, 1, 0),IF(COUNTIFS(ParticipantUI!$G$266:$G$267, $E25, ParticipantUI!$H$266:$H$267, G$24) &gt; 0, 1, 0),IF(COUNTIFS(ParticipantUI!$G$268:$G$268, $E25, ParticipantUI!$H$268:$H$268, G$24) &gt; 0, 1, 0),IF(COUNTIFS(ParticipantUI!$G$269:$G$269, $E25, ParticipantUI!$H$269:$H$269, G$24) &gt; 0, 1, 0),IF(COUNTIFS(ParticipantUI!$G$25:$G$29, $E25, ParticipantUI!$H$25:$H$29, G$24) &gt; 0, 1, 0),IF(COUNTIFS(ParticipantUI!$G$30:$G$33, $E25, ParticipantUI!$H$30:$H$33, G$24) &gt; 0, 1, 0),IF(COUNTIFS(ParticipantUI!$G$34:$G$37, $E25, ParticipantUI!$H$34:$H$37, G$24) &gt; 0, 1, 0),IF(COUNTIFS(ParticipantUI!$G$38:$G$40, $E25, ParticipantUI!$H$38:$H$40, G$24) &gt; 0, 1, 0),IF(COUNTIFS(ParticipantUI!$G$41:$G$43, $E25, ParticipantUI!$H$41:$H$43, G$24) &gt; 0, 1, 0),IF(COUNTIFS(ParticipantUI!$G$44:$G$46, $E25, ParticipantUI!$H$44:$H$46, G$24) &gt; 0, 1, 0),IF(COUNTIFS(ParticipantUI!$G$72:$G$75, $E25, ParticipantUI!$H$72:$H$75, G$24) &gt; 0, 1, 0),IF(COUNTIFS(ParticipantUI!$G$76:$G$80, $E25, ParticipantUI!$H$76:$H$80, G$24) &gt; 0, 1, 0),IF(COUNTIFS(ParticipantUI!$G$81:$G$86, $E25, ParticipantUI!$H$81:$H$86, G$24) &gt; 0, 1, 0),IF(COUNTIFS(ParticipantUI!$G$87:$G$91, $E25, ParticipantUI!$H$87:$H$91, G$24) &gt; 0, 1, 0),IF(COUNTIFS(ParticipantUI!$G$92:$G$93, $E25, ParticipantUI!$H$92:$H$93, G$24) &gt; 0, 1, 0),IF(COUNTIFS(ParticipantUI!$G$94:$G$96, $E25, ParticipantUI!$H$94:$H$96, G$24) &gt; 0, 1, 0),IF(COUNTIFS(ParticipantUI!$G$118:$G$120, $E25, ParticipantUI!$H$118:$H$120, G$24) &gt; 0, 1, 0),IF(COUNTIFS(ParticipantUI!$G$121:$G$125, $E25, ParticipantUI!$H$121:$H$125, G$24) &gt; 0, 1, 0),IF(COUNTIFS(ParticipantUI!$G$126:$G$130, $E25, ParticipantUI!$H$126:$H$130, G$24) &gt; 0, 1, 0),IF(COUNTIFS(ParticipantUI!$G$131:$G$133, $E25, ParticipantUI!$H$131:$H$133, G$24) &gt; 0, 1, 0),IF(COUNTIFS(ParticipantUI!$G$134:$G$136, $E25, ParticipantUI!$H$134:$H$136, G$24) &gt; 0, 1, 0),IF(COUNTIFS(ParticipantUI!$G$137:$G$140, $E25, ParticipantUI!$H$137:$H$140, G$24) &gt; 0, 1, 0),IF(COUNTIFS(ParticipantUI!$G$158:$G$161, $E25, ParticipantUI!$H$158:$H$161, G$24) &gt; 0, 1, 0),IF(COUNTIFS(ParticipantUI!$G$162:$G$166, $E25, ParticipantUI!$H$162:$H$166, G$24) &gt; 0, 1, 0),IF(COUNTIFS(ParticipantUI!$G$167:$G$169, $E25, ParticipantUI!$H$167:$H$169, G$24) &gt; 0, 1, 0),IF(COUNTIFS(ParticipantUI!$G$170:$G$172, $E25, ParticipantUI!$H$170:$H$172, G$24) &gt; 0, 1, 0),IF(COUNTIFS(ParticipantUI!$G$173:$G$175, $E25, ParticipantUI!$H$173:$H$175, G$24) &gt; 0, 1, 0),IF(COUNTIFS(ParticipantUI!$G$176:$G$178, $E25, ParticipantUI!$H$176:$H$178, G$24) &gt; 0, 1, 0),IF(COUNTIFS(ParticipantUI!$G$195:$G$197, $E25, ParticipantUI!$H$195:$H$197, G$24) &gt; 0, 1, 0),IF(COUNTIFS(ParticipantUI!$G$198:$G$200, $E25, ParticipantUI!$H$198:$H$200, G$24) &gt; 0, 1, 0),IF(COUNTIFS(ParticipantUI!$G$201:$G$204, $E25, ParticipantUI!$H$201:$H$204, G$24) &gt; 0, 1, 0),IF(COUNTIFS(ParticipantUI!$G$205:$G$207, $E25, ParticipantUI!$H$205:$H$207, G$24) &gt; 0, 1, 0),IF(COUNTIFS(ParticipantUI!$G$208:$G$208, $E25, ParticipantUI!$H$208:$H$208, G$24) &gt; 0, 1, 0),IF(COUNTIFS(ParticipantUI!$G$209:$G$211, $E25, ParticipantUI!$H$209:$H$211, G$24) &gt; 0, 1, 0),IF(COUNTIFS(ParticipantUI!$G$230:$G$233, $E25, ParticipantUI!$H$230:$H$233, G$24) &gt; 0, 1, 0),IF(COUNTIFS(ParticipantUI!$G$234:$G$239, $E25, ParticipantUI!$H$234:$H$239, G$24) &gt; 0, 1, 0),IF(COUNTIFS(ParticipantUI!$G$240:$G$243, $E25, ParticipantUI!$H$240:$H$243, G$24) &gt; 0, 1, 0),IF(COUNTIFS(ParticipantUI!$G$244:$G$247, $E25, ParticipantUI!$H$244:$H$247, G$24) &gt; 0, 1, 0),IF(COUNTIFS(ParticipantUI!$G$248:$G$254, $E25, ParticipantUI!$H$248:$H$254, G$24) &gt; 0, 1, 0),IF(COUNTIFS(ParticipantUI!$G$255:$G$258, $E25, ParticipantUI!$H$255:$H$258, G$24) &gt; 0, 1, 0),IF(COUNTIFS(ParticipantUI!$G$270:$G$271, $E25, ParticipantUI!$H$270:$H$271, G$24) &gt; 0, 1, 0),IF(COUNTIFS(ParticipantUI!$G$272:$G$273, $E25, ParticipantUI!$H$272:$H$273, G$24) &gt; 0, 1, 0),IF(COUNTIFS(ParticipantUI!$G$274:$G$276, $E25, ParticipantUI!$H$274:$H$276, G$24) &gt; 0, 1, 0),IF(COUNTIFS(ParticipantUI!$G$277:$G$281, $E25, ParticipantUI!$H$277:$H$281, G$24) &gt; 0, 1, 0),IF(COUNTIFS(ParticipantUI!$G$282:$G$286, $E25, ParticipantUI!$H$282:$H$286, G$24) &gt; 0, 1, 0),IF(COUNTIFS(ParticipantUI!$G$287:$G$289, $E25, ParticipantUI!$H$287:$H$289, G$24) &gt; 0, 1, 0))</f>
        <v>8</v>
      </c>
      <c r="D25" s="29">
        <f>SUM(IF(COUNTIFS(ParticipantUI!$G$2:$G$5, $E25, ParticipantUI!$H$2:$H$5, H$24) &gt; 0, 1, 0),IF(COUNTIFS(ParticipantUI!$G$6:$G$11, $E25, ParticipantUI!$H$6:$H$11, H$24) &gt; 0, 1, 0),IF(COUNTIFS(ParticipantUI!$G$12:$G$16, $E25, ParticipantUI!$H$12:$H$16, H$24) &gt; 0, 1, 0),IF(COUNTIFS(ParticipantUI!$G$17:$G$17, $E25, ParticipantUI!$H$17:$H$17, H$24) &gt; 0, 1, 0),IF(COUNTIFS(ParticipantUI!$G$18:$G$20, $E25, ParticipantUI!$H$18:$H$20, H$24) &gt; 0, 1, 0),IF(COUNTIFS(ParticipantUI!$G$21:$G$24, $E25, ParticipantUI!$H$21:$H$24, H$24) &gt; 0, 1, 0),IF(COUNTIFS(ParticipantUI!$G$47:$G$52, $E25, ParticipantUI!$H$47:$H$52, H$24) &gt; 0, 1, 0),IF(COUNTIFS(ParticipantUI!$G$53:$G$56, $E25, ParticipantUI!$H$53:$H$56, H$24) &gt; 0, 1, 0),IF(COUNTIFS(ParticipantUI!$G$57:$G$61, $E25, ParticipantUI!$H$57:$H$61, H$24) &gt; 0, 1, 0),IF(COUNTIFS(ParticipantUI!$G$62:$G$63, $E25, ParticipantUI!$H$62:$H$63, H$24) &gt; 0, 1, 0),IF(COUNTIFS(ParticipantUI!$G$64:$G$67, $E25, ParticipantUI!$H$64:$H$67, H$24) &gt; 0, 1, 0),IF(COUNTIFS(ParticipantUI!$G$68:$G$71, $E25, ParticipantUI!$H$68:$H$71, H$24) &gt; 0, 1, 0),IF(COUNTIFS(ParticipantUI!$G$97:$G$100, $E25, ParticipantUI!$H$97:$H$100, H$24) &gt; 0, 1, 0),IF(COUNTIFS(ParticipantUI!$G$101:$G$104, $E25, ParticipantUI!$H$101:$H$104, H$24) &gt; 0, 1, 0),IF(COUNTIFS(ParticipantUI!$G$105:$G$107, $E25, ParticipantUI!$H$105:$H$107, H$24) &gt; 0, 1, 0),IF(COUNTIFS(ParticipantUI!$G$108:$G$110, $E25, ParticipantUI!$H$108:$H$110, H$24) &gt; 0, 1, 0),IF(COUNTIFS(ParticipantUI!$G$111:$G$114, $E25, ParticipantUI!$H$111:$H$114, H$24) &gt; 0, 1, 0),IF(COUNTIFS(ParticipantUI!$G$115:$G$117, $E25, ParticipantUI!$H$115:$H$117, H$24) &gt; 0, 1, 0),IF(COUNTIFS(ParticipantUI!$G$141:$G$146, $E25, ParticipantUI!$H$141:$H$146, H$24) &gt; 0, 1, 0),IF(COUNTIFS(ParticipantUI!$G$147:$G$148, $E25, ParticipantUI!$H$147:$H$148, H$24) &gt; 0, 1, 0),IF(COUNTIFS(ParticipantUI!$G$149:$G$150, $E25, ParticipantUI!$H$149:$H$150, H$24) &gt; 0, 1, 0),IF(COUNTIFS(ParticipantUI!$G$151:$G$152, $E25, ParticipantUI!$H$151:$H$152, H$24) &gt; 0, 1, 0),IF(COUNTIFS(ParticipantUI!$G$153:$G$154, $E25, ParticipantUI!$H$153:$H$154, H$24) &gt; 0, 1, 0),IF(COUNTIFS(ParticipantUI!$G$155:$G$157, $E25, ParticipantUI!$H$155:$H$157, H$24) &gt; 0, 1, 0),IF(COUNTIFS(ParticipantUI!$G$179:$G$183, $E25, ParticipantUI!$H$179:$H$183, H$24) &gt; 0, 1, 0),IF(COUNTIFS(ParticipantUI!$G$184:$G$186, $E25, ParticipantUI!$H$184:$H$186, H$24) &gt; 0, 1, 0),IF(COUNTIFS(ParticipantUI!$G$187:$G$189, $E25, ParticipantUI!$H$187:$H$189, H$24) &gt; 0, 1, 0),IF(COUNTIFS(ParticipantUI!$G$190:$G$190, $E25, ParticipantUI!$H$190:$H$190, H$24) &gt; 0, 1, 0),IF(COUNTIFS(ParticipantUI!$G$191:$G$192, $E25, ParticipantUI!$H$191:$H$192, H$24) &gt; 0, 1, 0),IF(COUNTIFS(ParticipantUI!$G$193:$G$194, $E25, ParticipantUI!$H$193:$H$194, H$24) &gt; 0, 1, 0),IF(COUNTIFS(ParticipantUI!$G$212:$G$215, $E25, ParticipantUI!$H$212:$H$215, H$24) &gt; 0, 1, 0),IF(COUNTIFS(ParticipantUI!$G$216:$G$218, $E25, ParticipantUI!$H$216:$H$218, H$24) &gt; 0, 1, 0),IF(COUNTIFS(ParticipantUI!$G$219:$G$220, $E25, ParticipantUI!$H$219:$H$220, H$24) &gt; 0, 1, 0),IF(COUNTIFS(ParticipantUI!$G$221:$G$222, $E25, ParticipantUI!$H$221:$H$222, H$24) &gt; 0, 1, 0),IF(COUNTIFS(ParticipantUI!$G$223:$G$227, $E25, ParticipantUI!$H$223:$H$227, H$24) &gt; 0, 1, 0),IF(COUNTIFS(ParticipantUI!$G$228:$G$229, $E25, ParticipantUI!$H$228:$H$229, H$24) &gt; 0, 1, 0),IF(COUNTIFS(ParticipantUI!$G$259:$G$261, $E25, ParticipantUI!$H$259:$H$261, H$24) &gt; 0, 1, 0),IF(COUNTIFS(ParticipantUI!$G$262:$G$263, $E25, ParticipantUI!$H$262:$H$263, H$24) &gt; 0, 1, 0),IF(COUNTIFS(ParticipantUI!$G$264:$G$265, $E25, ParticipantUI!$H$264:$H$265, H$24) &gt; 0, 1, 0),IF(COUNTIFS(ParticipantUI!$G$266:$G$267, $E25, ParticipantUI!$H$266:$H$267, H$24) &gt; 0, 1, 0),IF(COUNTIFS(ParticipantUI!$G$268:$G$268, $E25, ParticipantUI!$H$268:$H$268, H$24) &gt; 0, 1, 0),IF(COUNTIFS(ParticipantUI!$G$269:$G$269, $E25, ParticipantUI!$H$269:$H$269, H$24) &gt; 0, 1, 0),IF(COUNTIFS(ParticipantUI!$G$25:$G$29, $E25, ParticipantUI!$H$25:$H$29, H$24) &gt; 0, 1, 0),IF(COUNTIFS(ParticipantUI!$G$30:$G$33, $E25, ParticipantUI!$H$30:$H$33, H$24) &gt; 0, 1, 0),IF(COUNTIFS(ParticipantUI!$G$34:$G$37, $E25, ParticipantUI!$H$34:$H$37, H$24) &gt; 0, 1, 0),IF(COUNTIFS(ParticipantUI!$G$38:$G$40, $E25, ParticipantUI!$H$38:$H$40, H$24) &gt; 0, 1, 0),IF(COUNTIFS(ParticipantUI!$G$41:$G$43, $E25, ParticipantUI!$H$41:$H$43, H$24) &gt; 0, 1, 0),IF(COUNTIFS(ParticipantUI!$G$44:$G$46, $E25, ParticipantUI!$H$44:$H$46, H$24) &gt; 0, 1, 0),IF(COUNTIFS(ParticipantUI!$G$72:$G$75, $E25, ParticipantUI!$H$72:$H$75, H$24) &gt; 0, 1, 0),IF(COUNTIFS(ParticipantUI!$G$76:$G$80, $E25, ParticipantUI!$H$76:$H$80, H$24) &gt; 0, 1, 0),IF(COUNTIFS(ParticipantUI!$G$81:$G$86, $E25, ParticipantUI!$H$81:$H$86, H$24) &gt; 0, 1, 0),IF(COUNTIFS(ParticipantUI!$G$87:$G$91, $E25, ParticipantUI!$H$87:$H$91, H$24) &gt; 0, 1, 0),IF(COUNTIFS(ParticipantUI!$G$92:$G$93, $E25, ParticipantUI!$H$92:$H$93, H$24) &gt; 0, 1, 0),IF(COUNTIFS(ParticipantUI!$G$94:$G$96, $E25, ParticipantUI!$H$94:$H$96, H$24) &gt; 0, 1, 0),IF(COUNTIFS(ParticipantUI!$G$118:$G$120, $E25, ParticipantUI!$H$118:$H$120, H$24) &gt; 0, 1, 0),IF(COUNTIFS(ParticipantUI!$G$121:$G$125, $E25, ParticipantUI!$H$121:$H$125, H$24) &gt; 0, 1, 0),IF(COUNTIFS(ParticipantUI!$G$126:$G$130, $E25, ParticipantUI!$H$126:$H$130, H$24) &gt; 0, 1, 0),IF(COUNTIFS(ParticipantUI!$G$131:$G$133, $E25, ParticipantUI!$H$131:$H$133, H$24) &gt; 0, 1, 0),IF(COUNTIFS(ParticipantUI!$G$134:$G$136, $E25, ParticipantUI!$H$134:$H$136, H$24) &gt; 0, 1, 0),IF(COUNTIFS(ParticipantUI!$G$137:$G$140, $E25, ParticipantUI!$H$137:$H$140, H$24) &gt; 0, 1, 0),IF(COUNTIFS(ParticipantUI!$G$158:$G$161, $E25, ParticipantUI!$H$158:$H$161, H$24) &gt; 0, 1, 0),IF(COUNTIFS(ParticipantUI!$G$162:$G$166, $E25, ParticipantUI!$H$162:$H$166, H$24) &gt; 0, 1, 0),IF(COUNTIFS(ParticipantUI!$G$167:$G$169, $E25, ParticipantUI!$H$167:$H$169, H$24) &gt; 0, 1, 0),IF(COUNTIFS(ParticipantUI!$G$170:$G$172, $E25, ParticipantUI!$H$170:$H$172, H$24) &gt; 0, 1, 0),IF(COUNTIFS(ParticipantUI!$G$173:$G$175, $E25, ParticipantUI!$H$173:$H$175, H$24) &gt; 0, 1, 0),IF(COUNTIFS(ParticipantUI!$G$176:$G$178, $E25, ParticipantUI!$H$176:$H$178, H$24) &gt; 0, 1, 0),IF(COUNTIFS(ParticipantUI!$G$195:$G$197, $E25, ParticipantUI!$H$195:$H$197, H$24) &gt; 0, 1, 0),IF(COUNTIFS(ParticipantUI!$G$198:$G$200, $E25, ParticipantUI!$H$198:$H$200, H$24) &gt; 0, 1, 0),IF(COUNTIFS(ParticipantUI!$G$201:$G$204, $E25, ParticipantUI!$H$201:$H$204, H$24) &gt; 0, 1, 0),IF(COUNTIFS(ParticipantUI!$G$205:$G$207, $E25, ParticipantUI!$H$205:$H$207, H$24) &gt; 0, 1, 0),IF(COUNTIFS(ParticipantUI!$G$208:$G$208, $E25, ParticipantUI!$H$208:$H$208, H$24) &gt; 0, 1, 0),IF(COUNTIFS(ParticipantUI!$G$209:$G$211, $E25, ParticipantUI!$H$209:$H$211, H$24) &gt; 0, 1, 0),IF(COUNTIFS(ParticipantUI!$G$230:$G$233, $E25, ParticipantUI!$H$230:$H$233, H$24) &gt; 0, 1, 0),IF(COUNTIFS(ParticipantUI!$G$234:$G$239, $E25, ParticipantUI!$H$234:$H$239, H$24) &gt; 0, 1, 0),IF(COUNTIFS(ParticipantUI!$G$240:$G$243, $E25, ParticipantUI!$H$240:$H$243, H$24) &gt; 0, 1, 0),IF(COUNTIFS(ParticipantUI!$G$244:$G$247, $E25, ParticipantUI!$H$244:$H$247, H$24) &gt; 0, 1, 0),IF(COUNTIFS(ParticipantUI!$G$248:$G$254, $E25, ParticipantUI!$H$248:$H$254, H$24) &gt; 0, 1, 0),IF(COUNTIFS(ParticipantUI!$G$255:$G$258, $E25, ParticipantUI!$H$255:$H$258, H$24) &gt; 0, 1, 0),IF(COUNTIFS(ParticipantUI!$G$270:$G$271, $E25, ParticipantUI!$H$270:$H$271, H$24) &gt; 0, 1, 0),IF(COUNTIFS(ParticipantUI!$G$272:$G$273, $E25, ParticipantUI!$H$272:$H$273, H$24) &gt; 0, 1, 0),IF(COUNTIFS(ParticipantUI!$G$274:$G$276, $E25, ParticipantUI!$H$274:$H$276, H$24) &gt; 0, 1, 0),IF(COUNTIFS(ParticipantUI!$G$277:$G$281, $E25, ParticipantUI!$H$277:$H$281, H$24) &gt; 0, 1, 0),IF(COUNTIFS(ParticipantUI!$G$282:$G$286, $E25, ParticipantUI!$H$282:$H$286, H$24) &gt; 0, 1, 0),IF(COUNTIFS(ParticipantUI!$G$287:$G$289, $E25, ParticipantUI!$H$287:$H$289, H$24) &gt; 0, 1, 0))</f>
        <v>3</v>
      </c>
      <c r="E25" s="33" t="s">
        <v>934</v>
      </c>
      <c r="J25" s="38">
        <f t="shared" ref="J25:J31" si="9">B25/$F$1*100</f>
        <v>8.5714285714285712</v>
      </c>
      <c r="K25" s="38">
        <f t="shared" ref="K25:K31" si="10">C25/$G$1*100</f>
        <v>13.333333333333334</v>
      </c>
      <c r="L25" s="38">
        <f t="shared" ref="L25:L31" si="11">D25/$H$1*100</f>
        <v>7.8947368421052628</v>
      </c>
    </row>
    <row r="26" spans="1:12" ht="16" customHeight="1" x14ac:dyDescent="0.15">
      <c r="A26" s="26" t="s">
        <v>788</v>
      </c>
      <c r="B26" s="29">
        <f>SUM(IF(COUNTIFS(ParticipantUI!$G$2:$G$5, $E26, ParticipantUI!$H$2:$H$5, F$24) &gt; 0, 1, 0),IF(COUNTIFS(ParticipantUI!$G$6:$G$11, $E26, ParticipantUI!$H$6:$H$11, F$24) &gt; 0, 1, 0),IF(COUNTIFS(ParticipantUI!$G$12:$G$16, $E26, ParticipantUI!$H$12:$H$16, F$24) &gt; 0, 1, 0),IF(COUNTIFS(ParticipantUI!$G$17:$G$17, $E26, ParticipantUI!$H$17:$H$17, F$24) &gt; 0, 1, 0),IF(COUNTIFS(ParticipantUI!$G$18:$G$20, $E26, ParticipantUI!$H$18:$H$20, F$24) &gt; 0, 1, 0),IF(COUNTIFS(ParticipantUI!$G$21:$G$24, $E26, ParticipantUI!$H$21:$H$24, F$24) &gt; 0, 1, 0),IF(COUNTIFS(ParticipantUI!$G$47:$G$52, $E26, ParticipantUI!$H$47:$H$52, F$24) &gt; 0, 1, 0),IF(COUNTIFS(ParticipantUI!$G$53:$G$56, $E26, ParticipantUI!$H$53:$H$56, F$24) &gt; 0, 1, 0),IF(COUNTIFS(ParticipantUI!$G$57:$G$61, $E26, ParticipantUI!$H$57:$H$61, F$24) &gt; 0, 1, 0),IF(COUNTIFS(ParticipantUI!$G$62:$G$63, $E26, ParticipantUI!$H$62:$H$63, F$24) &gt; 0, 1, 0),IF(COUNTIFS(ParticipantUI!$G$64:$G$67, $E26, ParticipantUI!$H$64:$H$67, F$24) &gt; 0, 1, 0),IF(COUNTIFS(ParticipantUI!$G$68:$G$71, $E26, ParticipantUI!$H$68:$H$71, F$24) &gt; 0, 1, 0),IF(COUNTIFS(ParticipantUI!$G$97:$G$100, $E26, ParticipantUI!$H$97:$H$100, F$24) &gt; 0, 1, 0),IF(COUNTIFS(ParticipantUI!$G$101:$G$104, $E26, ParticipantUI!$H$101:$H$104, F$24) &gt; 0, 1, 0),IF(COUNTIFS(ParticipantUI!$G$105:$G$107, $E26, ParticipantUI!$H$105:$H$107, F$24) &gt; 0, 1, 0),IF(COUNTIFS(ParticipantUI!$G$108:$G$110, $E26, ParticipantUI!$H$108:$H$110, F$24) &gt; 0, 1, 0),IF(COUNTIFS(ParticipantUI!$G$111:$G$114, $E26, ParticipantUI!$H$111:$H$114, F$24) &gt; 0, 1, 0),IF(COUNTIFS(ParticipantUI!$G$115:$G$117, $E26, ParticipantUI!$H$115:$H$117, F$24) &gt; 0, 1, 0),IF(COUNTIFS(ParticipantUI!$G$141:$G$146, $E26, ParticipantUI!$H$141:$H$146, F$24) &gt; 0, 1, 0),IF(COUNTIFS(ParticipantUI!$G$147:$G$148, $E26, ParticipantUI!$H$147:$H$148, F$24) &gt; 0, 1, 0),IF(COUNTIFS(ParticipantUI!$G$149:$G$150, $E26, ParticipantUI!$H$149:$H$150, F$24) &gt; 0, 1, 0),IF(COUNTIFS(ParticipantUI!$G$151:$G$152, $E26, ParticipantUI!$H$151:$H$152, F$24) &gt; 0, 1, 0),IF(COUNTIFS(ParticipantUI!$G$153:$G$154, $E26, ParticipantUI!$H$153:$H$154, F$24) &gt; 0, 1, 0),IF(COUNTIFS(ParticipantUI!$G$155:$G$157, $E26, ParticipantUI!$H$155:$H$157, F$24) &gt; 0, 1, 0),IF(COUNTIFS(ParticipantUI!$G$179:$G$183, $E26, ParticipantUI!$H$179:$H$183, F$24) &gt; 0, 1, 0),IF(COUNTIFS(ParticipantUI!$G$184:$G$186, $E26, ParticipantUI!$H$184:$H$186, F$24) &gt; 0, 1, 0),IF(COUNTIFS(ParticipantUI!$G$187:$G$189, $E26, ParticipantUI!$H$187:$H$189, F$24) &gt; 0, 1, 0),IF(COUNTIFS(ParticipantUI!$G$190:$G$190, $E26, ParticipantUI!$H$190:$H$190, F$24) &gt; 0, 1, 0),IF(COUNTIFS(ParticipantUI!$G$191:$G$192, $E26, ParticipantUI!$H$191:$H$192, F$24) &gt; 0, 1, 0),IF(COUNTIFS(ParticipantUI!$G$193:$G$194, $E26, ParticipantUI!$H$193:$H$194, F$24) &gt; 0, 1, 0),IF(COUNTIFS(ParticipantUI!$G$212:$G$215, $E26, ParticipantUI!$H$212:$H$215, F$24) &gt; 0, 1, 0),IF(COUNTIFS(ParticipantUI!$G$216:$G$218, $E26, ParticipantUI!$H$216:$H$218, F$24) &gt; 0, 1, 0),IF(COUNTIFS(ParticipantUI!$G$219:$G$220, $E26, ParticipantUI!$H$219:$H$220, F$24) &gt; 0, 1, 0),IF(COUNTIFS(ParticipantUI!$G$221:$G$222, $E26, ParticipantUI!$H$221:$H$222, F$24) &gt; 0, 1, 0),IF(COUNTIFS(ParticipantUI!$G$223:$G$227, $E26, ParticipantUI!$H$223:$H$227, F$24) &gt; 0, 1, 0),IF(COUNTIFS(ParticipantUI!$G$228:$G$229, $E26, ParticipantUI!$H$228:$H$229, F$24) &gt; 0, 1, 0),IF(COUNTIFS(ParticipantUI!$G$259:$G$261, $E26, ParticipantUI!$H$259:$H$261, F$24) &gt; 0, 1, 0),IF(COUNTIFS(ParticipantUI!$G$262:$G$263, $E26, ParticipantUI!$H$262:$H$263, F$24) &gt; 0, 1, 0),IF(COUNTIFS(ParticipantUI!$G$264:$G$265, $E26, ParticipantUI!$H$264:$H$265, F$24) &gt; 0, 1, 0),IF(COUNTIFS(ParticipantUI!$G$266:$G$267, $E26, ParticipantUI!$H$266:$H$267, F$24) &gt; 0, 1, 0),IF(COUNTIFS(ParticipantUI!$G$268:$G$268, $E26, ParticipantUI!$H$268:$H$268, F$24) &gt; 0, 1, 0),IF(COUNTIFS(ParticipantUI!$G$269:$G$269, $E26, ParticipantUI!$H$269:$H$269, F$24) &gt; 0, 1, 0),IF(COUNTIFS(ParticipantUI!$G$25:$G$29, $E26, ParticipantUI!$H$25:$H$29, F$24) &gt; 0, 1, 0),IF(COUNTIFS(ParticipantUI!$G$30:$G$33, $E26, ParticipantUI!$H$30:$H$33, F$24) &gt; 0, 1, 0),IF(COUNTIFS(ParticipantUI!$G$34:$G$37, $E26, ParticipantUI!$H$34:$H$37, F$24) &gt; 0, 1, 0),IF(COUNTIFS(ParticipantUI!$G$38:$G$40, $E26, ParticipantUI!$H$38:$H$40, F$24) &gt; 0, 1, 0),IF(COUNTIFS(ParticipantUI!$G$41:$G$43, $E26, ParticipantUI!$H$41:$H$43, F$24) &gt; 0, 1, 0),IF(COUNTIFS(ParticipantUI!$G$44:$G$46, $E26, ParticipantUI!$H$44:$H$46, F$24) &gt; 0, 1, 0),IF(COUNTIFS(ParticipantUI!$G$72:$G$75, $E26, ParticipantUI!$H$72:$H$75, F$24) &gt; 0, 1, 0),IF(COUNTIFS(ParticipantUI!$G$76:$G$80, $E26, ParticipantUI!$H$76:$H$80, F$24) &gt; 0, 1, 0),IF(COUNTIFS(ParticipantUI!$G$81:$G$86, $E26, ParticipantUI!$H$81:$H$86, F$24) &gt; 0, 1, 0),IF(COUNTIFS(ParticipantUI!$G$87:$G$91, $E26, ParticipantUI!$H$87:$H$91, F$24) &gt; 0, 1, 0),IF(COUNTIFS(ParticipantUI!$G$92:$G$93, $E26, ParticipantUI!$H$92:$H$93, F$24) &gt; 0, 1, 0),IF(COUNTIFS(ParticipantUI!$G$94:$G$96, $E26, ParticipantUI!$H$94:$H$96, F$24) &gt; 0, 1, 0),IF(COUNTIFS(ParticipantUI!$G$118:$G$120, $E26, ParticipantUI!$H$118:$H$120, F$24) &gt; 0, 1, 0),IF(COUNTIFS(ParticipantUI!$G$121:$G$125, $E26, ParticipantUI!$H$121:$H$125, F$24) &gt; 0, 1, 0),IF(COUNTIFS(ParticipantUI!$G$126:$G$130, $E26, ParticipantUI!$H$126:$H$130, F$24) &gt; 0, 1, 0),IF(COUNTIFS(ParticipantUI!$G$131:$G$133, $E26, ParticipantUI!$H$131:$H$133, F$24) &gt; 0, 1, 0),IF(COUNTIFS(ParticipantUI!$G$134:$G$136, $E26, ParticipantUI!$H$134:$H$136, F$24) &gt; 0, 1, 0),IF(COUNTIFS(ParticipantUI!$G$137:$G$140, $E26, ParticipantUI!$H$137:$H$140, F$24) &gt; 0, 1, 0),IF(COUNTIFS(ParticipantUI!$G$158:$G$161, $E26, ParticipantUI!$H$158:$H$161, F$24) &gt; 0, 1, 0),IF(COUNTIFS(ParticipantUI!$G$162:$G$166, $E26, ParticipantUI!$H$162:$H$166, F$24) &gt; 0, 1, 0),IF(COUNTIFS(ParticipantUI!$G$167:$G$169, $E26, ParticipantUI!$H$167:$H$169, F$24) &gt; 0, 1, 0),IF(COUNTIFS(ParticipantUI!$G$170:$G$172, $E26, ParticipantUI!$H$170:$H$172, F$24) &gt; 0, 1, 0),IF(COUNTIFS(ParticipantUI!$G$173:$G$175, $E26, ParticipantUI!$H$173:$H$175, F$24) &gt; 0, 1, 0),IF(COUNTIFS(ParticipantUI!$G$176:$G$178, $E26, ParticipantUI!$H$176:$H$178, F$24) &gt; 0, 1, 0),IF(COUNTIFS(ParticipantUI!$G$195:$G$197, $E26, ParticipantUI!$H$195:$H$197, F$24) &gt; 0, 1, 0),IF(COUNTIFS(ParticipantUI!$G$198:$G$200, $E26, ParticipantUI!$H$198:$H$200, F$24) &gt; 0, 1, 0),IF(COUNTIFS(ParticipantUI!$G$201:$G$204, $E26, ParticipantUI!$H$201:$H$204, F$24) &gt; 0, 1, 0),IF(COUNTIFS(ParticipantUI!$G$205:$G$207, $E26, ParticipantUI!$H$205:$H$207, F$24) &gt; 0, 1, 0),IF(COUNTIFS(ParticipantUI!$G$208:$G$208, $E26, ParticipantUI!$H$208:$H$208, F$24) &gt; 0, 1, 0),IF(COUNTIFS(ParticipantUI!$G$209:$G$211, $E26, ParticipantUI!$H$209:$H$211, F$24) &gt; 0, 1, 0),IF(COUNTIFS(ParticipantUI!$G$230:$G$233, $E26, ParticipantUI!$H$230:$H$233, F$24) &gt; 0, 1, 0),IF(COUNTIFS(ParticipantUI!$G$234:$G$239, $E26, ParticipantUI!$H$234:$H$239, F$24) &gt; 0, 1, 0),IF(COUNTIFS(ParticipantUI!$G$240:$G$243, $E26, ParticipantUI!$H$240:$H$243, F$24) &gt; 0, 1, 0),IF(COUNTIFS(ParticipantUI!$G$244:$G$247, $E26, ParticipantUI!$H$244:$H$247, F$24) &gt; 0, 1, 0),IF(COUNTIFS(ParticipantUI!$G$248:$G$254, $E26, ParticipantUI!$H$248:$H$254, F$24) &gt; 0, 1, 0),IF(COUNTIFS(ParticipantUI!$G$255:$G$258, $E26, ParticipantUI!$H$255:$H$258, F$24) &gt; 0, 1, 0),IF(COUNTIFS(ParticipantUI!$G$270:$G$271, $E26, ParticipantUI!$H$270:$H$271, F$24) &gt; 0, 1, 0),IF(COUNTIFS(ParticipantUI!$G$272:$G$273, $E26, ParticipantUI!$H$272:$H$273, F$24) &gt; 0, 1, 0),IF(COUNTIFS(ParticipantUI!$G$274:$G$276, $E26, ParticipantUI!$H$274:$H$276, F$24) &gt; 0, 1, 0),IF(COUNTIFS(ParticipantUI!$G$277:$G$281, $E26, ParticipantUI!$H$277:$H$281, F$24) &gt; 0, 1, 0),IF(COUNTIFS(ParticipantUI!$G$282:$G$286, $E26, ParticipantUI!$H$282:$H$286, F$24) &gt; 0, 1, 0),IF(COUNTIFS(ParticipantUI!$G$287:$G$289, $E26, ParticipantUI!$H$287:$H$289, F$24) &gt; 0, 1, 0))</f>
        <v>0</v>
      </c>
      <c r="C26" s="29">
        <f>SUM(IF(COUNTIFS(ParticipantUI!$G$2:$G$5, $E26, ParticipantUI!$H$2:$H$5, G$24) &gt; 0, 1, 0),IF(COUNTIFS(ParticipantUI!$G$6:$G$11, $E26, ParticipantUI!$H$6:$H$11, G$24) &gt; 0, 1, 0),IF(COUNTIFS(ParticipantUI!$G$12:$G$16, $E26, ParticipantUI!$H$12:$H$16, G$24) &gt; 0, 1, 0),IF(COUNTIFS(ParticipantUI!$G$17:$G$17, $E26, ParticipantUI!$H$17:$H$17, G$24) &gt; 0, 1, 0),IF(COUNTIFS(ParticipantUI!$G$18:$G$20, $E26, ParticipantUI!$H$18:$H$20, G$24) &gt; 0, 1, 0),IF(COUNTIFS(ParticipantUI!$G$21:$G$24, $E26, ParticipantUI!$H$21:$H$24, G$24) &gt; 0, 1, 0),IF(COUNTIFS(ParticipantUI!$G$47:$G$52, $E26, ParticipantUI!$H$47:$H$52, G$24) &gt; 0, 1, 0),IF(COUNTIFS(ParticipantUI!$G$53:$G$56, $E26, ParticipantUI!$H$53:$H$56, G$24) &gt; 0, 1, 0),IF(COUNTIFS(ParticipantUI!$G$57:$G$61, $E26, ParticipantUI!$H$57:$H$61, G$24) &gt; 0, 1, 0),IF(COUNTIFS(ParticipantUI!$G$62:$G$63, $E26, ParticipantUI!$H$62:$H$63, G$24) &gt; 0, 1, 0),IF(COUNTIFS(ParticipantUI!$G$64:$G$67, $E26, ParticipantUI!$H$64:$H$67, G$24) &gt; 0, 1, 0),IF(COUNTIFS(ParticipantUI!$G$68:$G$71, $E26, ParticipantUI!$H$68:$H$71, G$24) &gt; 0, 1, 0),IF(COUNTIFS(ParticipantUI!$G$97:$G$100, $E26, ParticipantUI!$H$97:$H$100, G$24) &gt; 0, 1, 0),IF(COUNTIFS(ParticipantUI!$G$101:$G$104, $E26, ParticipantUI!$H$101:$H$104, G$24) &gt; 0, 1, 0),IF(COUNTIFS(ParticipantUI!$G$105:$G$107, $E26, ParticipantUI!$H$105:$H$107, G$24) &gt; 0, 1, 0),IF(COUNTIFS(ParticipantUI!$G$108:$G$110, $E26, ParticipantUI!$H$108:$H$110, G$24) &gt; 0, 1, 0),IF(COUNTIFS(ParticipantUI!$G$111:$G$114, $E26, ParticipantUI!$H$111:$H$114, G$24) &gt; 0, 1, 0),IF(COUNTIFS(ParticipantUI!$G$115:$G$117, $E26, ParticipantUI!$H$115:$H$117, G$24) &gt; 0, 1, 0),IF(COUNTIFS(ParticipantUI!$G$141:$G$146, $E26, ParticipantUI!$H$141:$H$146, G$24) &gt; 0, 1, 0),IF(COUNTIFS(ParticipantUI!$G$147:$G$148, $E26, ParticipantUI!$H$147:$H$148, G$24) &gt; 0, 1, 0),IF(COUNTIFS(ParticipantUI!$G$149:$G$150, $E26, ParticipantUI!$H$149:$H$150, G$24) &gt; 0, 1, 0),IF(COUNTIFS(ParticipantUI!$G$151:$G$152, $E26, ParticipantUI!$H$151:$H$152, G$24) &gt; 0, 1, 0),IF(COUNTIFS(ParticipantUI!$G$153:$G$154, $E26, ParticipantUI!$H$153:$H$154, G$24) &gt; 0, 1, 0),IF(COUNTIFS(ParticipantUI!$G$155:$G$157, $E26, ParticipantUI!$H$155:$H$157, G$24) &gt; 0, 1, 0),IF(COUNTIFS(ParticipantUI!$G$179:$G$183, $E26, ParticipantUI!$H$179:$H$183, G$24) &gt; 0, 1, 0),IF(COUNTIFS(ParticipantUI!$G$184:$G$186, $E26, ParticipantUI!$H$184:$H$186, G$24) &gt; 0, 1, 0),IF(COUNTIFS(ParticipantUI!$G$187:$G$189, $E26, ParticipantUI!$H$187:$H$189, G$24) &gt; 0, 1, 0),IF(COUNTIFS(ParticipantUI!$G$190:$G$190, $E26, ParticipantUI!$H$190:$H$190, G$24) &gt; 0, 1, 0),IF(COUNTIFS(ParticipantUI!$G$191:$G$192, $E26, ParticipantUI!$H$191:$H$192, G$24) &gt; 0, 1, 0),IF(COUNTIFS(ParticipantUI!$G$193:$G$194, $E26, ParticipantUI!$H$193:$H$194, G$24) &gt; 0, 1, 0),IF(COUNTIFS(ParticipantUI!$G$212:$G$215, $E26, ParticipantUI!$H$212:$H$215, G$24) &gt; 0, 1, 0),IF(COUNTIFS(ParticipantUI!$G$216:$G$218, $E26, ParticipantUI!$H$216:$H$218, G$24) &gt; 0, 1, 0),IF(COUNTIFS(ParticipantUI!$G$219:$G$220, $E26, ParticipantUI!$H$219:$H$220, G$24) &gt; 0, 1, 0),IF(COUNTIFS(ParticipantUI!$G$221:$G$222, $E26, ParticipantUI!$H$221:$H$222, G$24) &gt; 0, 1, 0),IF(COUNTIFS(ParticipantUI!$G$223:$G$227, $E26, ParticipantUI!$H$223:$H$227, G$24) &gt; 0, 1, 0),IF(COUNTIFS(ParticipantUI!$G$228:$G$229, $E26, ParticipantUI!$H$228:$H$229, G$24) &gt; 0, 1, 0),IF(COUNTIFS(ParticipantUI!$G$259:$G$261, $E26, ParticipantUI!$H$259:$H$261, G$24) &gt; 0, 1, 0),IF(COUNTIFS(ParticipantUI!$G$262:$G$263, $E26, ParticipantUI!$H$262:$H$263, G$24) &gt; 0, 1, 0),IF(COUNTIFS(ParticipantUI!$G$264:$G$265, $E26, ParticipantUI!$H$264:$H$265, G$24) &gt; 0, 1, 0),IF(COUNTIFS(ParticipantUI!$G$266:$G$267, $E26, ParticipantUI!$H$266:$H$267, G$24) &gt; 0, 1, 0),IF(COUNTIFS(ParticipantUI!$G$268:$G$268, $E26, ParticipantUI!$H$268:$H$268, G$24) &gt; 0, 1, 0),IF(COUNTIFS(ParticipantUI!$G$269:$G$269, $E26, ParticipantUI!$H$269:$H$269, G$24) &gt; 0, 1, 0),IF(COUNTIFS(ParticipantUI!$G$25:$G$29, $E26, ParticipantUI!$H$25:$H$29, G$24) &gt; 0, 1, 0),IF(COUNTIFS(ParticipantUI!$G$30:$G$33, $E26, ParticipantUI!$H$30:$H$33, G$24) &gt; 0, 1, 0),IF(COUNTIFS(ParticipantUI!$G$34:$G$37, $E26, ParticipantUI!$H$34:$H$37, G$24) &gt; 0, 1, 0),IF(COUNTIFS(ParticipantUI!$G$38:$G$40, $E26, ParticipantUI!$H$38:$H$40, G$24) &gt; 0, 1, 0),IF(COUNTIFS(ParticipantUI!$G$41:$G$43, $E26, ParticipantUI!$H$41:$H$43, G$24) &gt; 0, 1, 0),IF(COUNTIFS(ParticipantUI!$G$44:$G$46, $E26, ParticipantUI!$H$44:$H$46, G$24) &gt; 0, 1, 0),IF(COUNTIFS(ParticipantUI!$G$72:$G$75, $E26, ParticipantUI!$H$72:$H$75, G$24) &gt; 0, 1, 0),IF(COUNTIFS(ParticipantUI!$G$76:$G$80, $E26, ParticipantUI!$H$76:$H$80, G$24) &gt; 0, 1, 0),IF(COUNTIFS(ParticipantUI!$G$81:$G$86, $E26, ParticipantUI!$H$81:$H$86, G$24) &gt; 0, 1, 0),IF(COUNTIFS(ParticipantUI!$G$87:$G$91, $E26, ParticipantUI!$H$87:$H$91, G$24) &gt; 0, 1, 0),IF(COUNTIFS(ParticipantUI!$G$92:$G$93, $E26, ParticipantUI!$H$92:$H$93, G$24) &gt; 0, 1, 0),IF(COUNTIFS(ParticipantUI!$G$94:$G$96, $E26, ParticipantUI!$H$94:$H$96, G$24) &gt; 0, 1, 0),IF(COUNTIFS(ParticipantUI!$G$118:$G$120, $E26, ParticipantUI!$H$118:$H$120, G$24) &gt; 0, 1, 0),IF(COUNTIFS(ParticipantUI!$G$121:$G$125, $E26, ParticipantUI!$H$121:$H$125, G$24) &gt; 0, 1, 0),IF(COUNTIFS(ParticipantUI!$G$126:$G$130, $E26, ParticipantUI!$H$126:$H$130, G$24) &gt; 0, 1, 0),IF(COUNTIFS(ParticipantUI!$G$131:$G$133, $E26, ParticipantUI!$H$131:$H$133, G$24) &gt; 0, 1, 0),IF(COUNTIFS(ParticipantUI!$G$134:$G$136, $E26, ParticipantUI!$H$134:$H$136, G$24) &gt; 0, 1, 0),IF(COUNTIFS(ParticipantUI!$G$137:$G$140, $E26, ParticipantUI!$H$137:$H$140, G$24) &gt; 0, 1, 0),IF(COUNTIFS(ParticipantUI!$G$158:$G$161, $E26, ParticipantUI!$H$158:$H$161, G$24) &gt; 0, 1, 0),IF(COUNTIFS(ParticipantUI!$G$162:$G$166, $E26, ParticipantUI!$H$162:$H$166, G$24) &gt; 0, 1, 0),IF(COUNTIFS(ParticipantUI!$G$167:$G$169, $E26, ParticipantUI!$H$167:$H$169, G$24) &gt; 0, 1, 0),IF(COUNTIFS(ParticipantUI!$G$170:$G$172, $E26, ParticipantUI!$H$170:$H$172, G$24) &gt; 0, 1, 0),IF(COUNTIFS(ParticipantUI!$G$173:$G$175, $E26, ParticipantUI!$H$173:$H$175, G$24) &gt; 0, 1, 0),IF(COUNTIFS(ParticipantUI!$G$176:$G$178, $E26, ParticipantUI!$H$176:$H$178, G$24) &gt; 0, 1, 0),IF(COUNTIFS(ParticipantUI!$G$195:$G$197, $E26, ParticipantUI!$H$195:$H$197, G$24) &gt; 0, 1, 0),IF(COUNTIFS(ParticipantUI!$G$198:$G$200, $E26, ParticipantUI!$H$198:$H$200, G$24) &gt; 0, 1, 0),IF(COUNTIFS(ParticipantUI!$G$201:$G$204, $E26, ParticipantUI!$H$201:$H$204, G$24) &gt; 0, 1, 0),IF(COUNTIFS(ParticipantUI!$G$205:$G$207, $E26, ParticipantUI!$H$205:$H$207, G$24) &gt; 0, 1, 0),IF(COUNTIFS(ParticipantUI!$G$208:$G$208, $E26, ParticipantUI!$H$208:$H$208, G$24) &gt; 0, 1, 0),IF(COUNTIFS(ParticipantUI!$G$209:$G$211, $E26, ParticipantUI!$H$209:$H$211, G$24) &gt; 0, 1, 0),IF(COUNTIFS(ParticipantUI!$G$230:$G$233, $E26, ParticipantUI!$H$230:$H$233, G$24) &gt; 0, 1, 0),IF(COUNTIFS(ParticipantUI!$G$234:$G$239, $E26, ParticipantUI!$H$234:$H$239, G$24) &gt; 0, 1, 0),IF(COUNTIFS(ParticipantUI!$G$240:$G$243, $E26, ParticipantUI!$H$240:$H$243, G$24) &gt; 0, 1, 0),IF(COUNTIFS(ParticipantUI!$G$244:$G$247, $E26, ParticipantUI!$H$244:$H$247, G$24) &gt; 0, 1, 0),IF(COUNTIFS(ParticipantUI!$G$248:$G$254, $E26, ParticipantUI!$H$248:$H$254, G$24) &gt; 0, 1, 0),IF(COUNTIFS(ParticipantUI!$G$255:$G$258, $E26, ParticipantUI!$H$255:$H$258, G$24) &gt; 0, 1, 0),IF(COUNTIFS(ParticipantUI!$G$270:$G$271, $E26, ParticipantUI!$H$270:$H$271, G$24) &gt; 0, 1, 0),IF(COUNTIFS(ParticipantUI!$G$272:$G$273, $E26, ParticipantUI!$H$272:$H$273, G$24) &gt; 0, 1, 0),IF(COUNTIFS(ParticipantUI!$G$274:$G$276, $E26, ParticipantUI!$H$274:$H$276, G$24) &gt; 0, 1, 0),IF(COUNTIFS(ParticipantUI!$G$277:$G$281, $E26, ParticipantUI!$H$277:$H$281, G$24) &gt; 0, 1, 0),IF(COUNTIFS(ParticipantUI!$G$282:$G$286, $E26, ParticipantUI!$H$282:$H$286, G$24) &gt; 0, 1, 0),IF(COUNTIFS(ParticipantUI!$G$287:$G$289, $E26, ParticipantUI!$H$287:$H$289, G$24) &gt; 0, 1, 0))</f>
        <v>0</v>
      </c>
      <c r="D26" s="29">
        <f>SUM(IF(COUNTIFS(ParticipantUI!$G$2:$G$5, $E26, ParticipantUI!$H$2:$H$5, H$24) &gt; 0, 1, 0),IF(COUNTIFS(ParticipantUI!$G$6:$G$11, $E26, ParticipantUI!$H$6:$H$11, H$24) &gt; 0, 1, 0),IF(COUNTIFS(ParticipantUI!$G$12:$G$16, $E26, ParticipantUI!$H$12:$H$16, H$24) &gt; 0, 1, 0),IF(COUNTIFS(ParticipantUI!$G$17:$G$17, $E26, ParticipantUI!$H$17:$H$17, H$24) &gt; 0, 1, 0),IF(COUNTIFS(ParticipantUI!$G$18:$G$20, $E26, ParticipantUI!$H$18:$H$20, H$24) &gt; 0, 1, 0),IF(COUNTIFS(ParticipantUI!$G$21:$G$24, $E26, ParticipantUI!$H$21:$H$24, H$24) &gt; 0, 1, 0),IF(COUNTIFS(ParticipantUI!$G$47:$G$52, $E26, ParticipantUI!$H$47:$H$52, H$24) &gt; 0, 1, 0),IF(COUNTIFS(ParticipantUI!$G$53:$G$56, $E26, ParticipantUI!$H$53:$H$56, H$24) &gt; 0, 1, 0),IF(COUNTIFS(ParticipantUI!$G$57:$G$61, $E26, ParticipantUI!$H$57:$H$61, H$24) &gt; 0, 1, 0),IF(COUNTIFS(ParticipantUI!$G$62:$G$63, $E26, ParticipantUI!$H$62:$H$63, H$24) &gt; 0, 1, 0),IF(COUNTIFS(ParticipantUI!$G$64:$G$67, $E26, ParticipantUI!$H$64:$H$67, H$24) &gt; 0, 1, 0),IF(COUNTIFS(ParticipantUI!$G$68:$G$71, $E26, ParticipantUI!$H$68:$H$71, H$24) &gt; 0, 1, 0),IF(COUNTIFS(ParticipantUI!$G$97:$G$100, $E26, ParticipantUI!$H$97:$H$100, H$24) &gt; 0, 1, 0),IF(COUNTIFS(ParticipantUI!$G$101:$G$104, $E26, ParticipantUI!$H$101:$H$104, H$24) &gt; 0, 1, 0),IF(COUNTIFS(ParticipantUI!$G$105:$G$107, $E26, ParticipantUI!$H$105:$H$107, H$24) &gt; 0, 1, 0),IF(COUNTIFS(ParticipantUI!$G$108:$G$110, $E26, ParticipantUI!$H$108:$H$110, H$24) &gt; 0, 1, 0),IF(COUNTIFS(ParticipantUI!$G$111:$G$114, $E26, ParticipantUI!$H$111:$H$114, H$24) &gt; 0, 1, 0),IF(COUNTIFS(ParticipantUI!$G$115:$G$117, $E26, ParticipantUI!$H$115:$H$117, H$24) &gt; 0, 1, 0),IF(COUNTIFS(ParticipantUI!$G$141:$G$146, $E26, ParticipantUI!$H$141:$H$146, H$24) &gt; 0, 1, 0),IF(COUNTIFS(ParticipantUI!$G$147:$G$148, $E26, ParticipantUI!$H$147:$H$148, H$24) &gt; 0, 1, 0),IF(COUNTIFS(ParticipantUI!$G$149:$G$150, $E26, ParticipantUI!$H$149:$H$150, H$24) &gt; 0, 1, 0),IF(COUNTIFS(ParticipantUI!$G$151:$G$152, $E26, ParticipantUI!$H$151:$H$152, H$24) &gt; 0, 1, 0),IF(COUNTIFS(ParticipantUI!$G$153:$G$154, $E26, ParticipantUI!$H$153:$H$154, H$24) &gt; 0, 1, 0),IF(COUNTIFS(ParticipantUI!$G$155:$G$157, $E26, ParticipantUI!$H$155:$H$157, H$24) &gt; 0, 1, 0),IF(COUNTIFS(ParticipantUI!$G$179:$G$183, $E26, ParticipantUI!$H$179:$H$183, H$24) &gt; 0, 1, 0),IF(COUNTIFS(ParticipantUI!$G$184:$G$186, $E26, ParticipantUI!$H$184:$H$186, H$24) &gt; 0, 1, 0),IF(COUNTIFS(ParticipantUI!$G$187:$G$189, $E26, ParticipantUI!$H$187:$H$189, H$24) &gt; 0, 1, 0),IF(COUNTIFS(ParticipantUI!$G$190:$G$190, $E26, ParticipantUI!$H$190:$H$190, H$24) &gt; 0, 1, 0),IF(COUNTIFS(ParticipantUI!$G$191:$G$192, $E26, ParticipantUI!$H$191:$H$192, H$24) &gt; 0, 1, 0),IF(COUNTIFS(ParticipantUI!$G$193:$G$194, $E26, ParticipantUI!$H$193:$H$194, H$24) &gt; 0, 1, 0),IF(COUNTIFS(ParticipantUI!$G$212:$G$215, $E26, ParticipantUI!$H$212:$H$215, H$24) &gt; 0, 1, 0),IF(COUNTIFS(ParticipantUI!$G$216:$G$218, $E26, ParticipantUI!$H$216:$H$218, H$24) &gt; 0, 1, 0),IF(COUNTIFS(ParticipantUI!$G$219:$G$220, $E26, ParticipantUI!$H$219:$H$220, H$24) &gt; 0, 1, 0),IF(COUNTIFS(ParticipantUI!$G$221:$G$222, $E26, ParticipantUI!$H$221:$H$222, H$24) &gt; 0, 1, 0),IF(COUNTIFS(ParticipantUI!$G$223:$G$227, $E26, ParticipantUI!$H$223:$H$227, H$24) &gt; 0, 1, 0),IF(COUNTIFS(ParticipantUI!$G$228:$G$229, $E26, ParticipantUI!$H$228:$H$229, H$24) &gt; 0, 1, 0),IF(COUNTIFS(ParticipantUI!$G$259:$G$261, $E26, ParticipantUI!$H$259:$H$261, H$24) &gt; 0, 1, 0),IF(COUNTIFS(ParticipantUI!$G$262:$G$263, $E26, ParticipantUI!$H$262:$H$263, H$24) &gt; 0, 1, 0),IF(COUNTIFS(ParticipantUI!$G$264:$G$265, $E26, ParticipantUI!$H$264:$H$265, H$24) &gt; 0, 1, 0),IF(COUNTIFS(ParticipantUI!$G$266:$G$267, $E26, ParticipantUI!$H$266:$H$267, H$24) &gt; 0, 1, 0),IF(COUNTIFS(ParticipantUI!$G$268:$G$268, $E26, ParticipantUI!$H$268:$H$268, H$24) &gt; 0, 1, 0),IF(COUNTIFS(ParticipantUI!$G$269:$G$269, $E26, ParticipantUI!$H$269:$H$269, H$24) &gt; 0, 1, 0),IF(COUNTIFS(ParticipantUI!$G$25:$G$29, $E26, ParticipantUI!$H$25:$H$29, H$24) &gt; 0, 1, 0),IF(COUNTIFS(ParticipantUI!$G$30:$G$33, $E26, ParticipantUI!$H$30:$H$33, H$24) &gt; 0, 1, 0),IF(COUNTIFS(ParticipantUI!$G$34:$G$37, $E26, ParticipantUI!$H$34:$H$37, H$24) &gt; 0, 1, 0),IF(COUNTIFS(ParticipantUI!$G$38:$G$40, $E26, ParticipantUI!$H$38:$H$40, H$24) &gt; 0, 1, 0),IF(COUNTIFS(ParticipantUI!$G$41:$G$43, $E26, ParticipantUI!$H$41:$H$43, H$24) &gt; 0, 1, 0),IF(COUNTIFS(ParticipantUI!$G$44:$G$46, $E26, ParticipantUI!$H$44:$H$46, H$24) &gt; 0, 1, 0),IF(COUNTIFS(ParticipantUI!$G$72:$G$75, $E26, ParticipantUI!$H$72:$H$75, H$24) &gt; 0, 1, 0),IF(COUNTIFS(ParticipantUI!$G$76:$G$80, $E26, ParticipantUI!$H$76:$H$80, H$24) &gt; 0, 1, 0),IF(COUNTIFS(ParticipantUI!$G$81:$G$86, $E26, ParticipantUI!$H$81:$H$86, H$24) &gt; 0, 1, 0),IF(COUNTIFS(ParticipantUI!$G$87:$G$91, $E26, ParticipantUI!$H$87:$H$91, H$24) &gt; 0, 1, 0),IF(COUNTIFS(ParticipantUI!$G$92:$G$93, $E26, ParticipantUI!$H$92:$H$93, H$24) &gt; 0, 1, 0),IF(COUNTIFS(ParticipantUI!$G$94:$G$96, $E26, ParticipantUI!$H$94:$H$96, H$24) &gt; 0, 1, 0),IF(COUNTIFS(ParticipantUI!$G$118:$G$120, $E26, ParticipantUI!$H$118:$H$120, H$24) &gt; 0, 1, 0),IF(COUNTIFS(ParticipantUI!$G$121:$G$125, $E26, ParticipantUI!$H$121:$H$125, H$24) &gt; 0, 1, 0),IF(COUNTIFS(ParticipantUI!$G$126:$G$130, $E26, ParticipantUI!$H$126:$H$130, H$24) &gt; 0, 1, 0),IF(COUNTIFS(ParticipantUI!$G$131:$G$133, $E26, ParticipantUI!$H$131:$H$133, H$24) &gt; 0, 1, 0),IF(COUNTIFS(ParticipantUI!$G$134:$G$136, $E26, ParticipantUI!$H$134:$H$136, H$24) &gt; 0, 1, 0),IF(COUNTIFS(ParticipantUI!$G$137:$G$140, $E26, ParticipantUI!$H$137:$H$140, H$24) &gt; 0, 1, 0),IF(COUNTIFS(ParticipantUI!$G$158:$G$161, $E26, ParticipantUI!$H$158:$H$161, H$24) &gt; 0, 1, 0),IF(COUNTIFS(ParticipantUI!$G$162:$G$166, $E26, ParticipantUI!$H$162:$H$166, H$24) &gt; 0, 1, 0),IF(COUNTIFS(ParticipantUI!$G$167:$G$169, $E26, ParticipantUI!$H$167:$H$169, H$24) &gt; 0, 1, 0),IF(COUNTIFS(ParticipantUI!$G$170:$G$172, $E26, ParticipantUI!$H$170:$H$172, H$24) &gt; 0, 1, 0),IF(COUNTIFS(ParticipantUI!$G$173:$G$175, $E26, ParticipantUI!$H$173:$H$175, H$24) &gt; 0, 1, 0),IF(COUNTIFS(ParticipantUI!$G$176:$G$178, $E26, ParticipantUI!$H$176:$H$178, H$24) &gt; 0, 1, 0),IF(COUNTIFS(ParticipantUI!$G$195:$G$197, $E26, ParticipantUI!$H$195:$H$197, H$24) &gt; 0, 1, 0),IF(COUNTIFS(ParticipantUI!$G$198:$G$200, $E26, ParticipantUI!$H$198:$H$200, H$24) &gt; 0, 1, 0),IF(COUNTIFS(ParticipantUI!$G$201:$G$204, $E26, ParticipantUI!$H$201:$H$204, H$24) &gt; 0, 1, 0),IF(COUNTIFS(ParticipantUI!$G$205:$G$207, $E26, ParticipantUI!$H$205:$H$207, H$24) &gt; 0, 1, 0),IF(COUNTIFS(ParticipantUI!$G$208:$G$208, $E26, ParticipantUI!$H$208:$H$208, H$24) &gt; 0, 1, 0),IF(COUNTIFS(ParticipantUI!$G$209:$G$211, $E26, ParticipantUI!$H$209:$H$211, H$24) &gt; 0, 1, 0),IF(COUNTIFS(ParticipantUI!$G$230:$G$233, $E26, ParticipantUI!$H$230:$H$233, H$24) &gt; 0, 1, 0),IF(COUNTIFS(ParticipantUI!$G$234:$G$239, $E26, ParticipantUI!$H$234:$H$239, H$24) &gt; 0, 1, 0),IF(COUNTIFS(ParticipantUI!$G$240:$G$243, $E26, ParticipantUI!$H$240:$H$243, H$24) &gt; 0, 1, 0),IF(COUNTIFS(ParticipantUI!$G$244:$G$247, $E26, ParticipantUI!$H$244:$H$247, H$24) &gt; 0, 1, 0),IF(COUNTIFS(ParticipantUI!$G$248:$G$254, $E26, ParticipantUI!$H$248:$H$254, H$24) &gt; 0, 1, 0),IF(COUNTIFS(ParticipantUI!$G$255:$G$258, $E26, ParticipantUI!$H$255:$H$258, H$24) &gt; 0, 1, 0),IF(COUNTIFS(ParticipantUI!$G$270:$G$271, $E26, ParticipantUI!$H$270:$H$271, H$24) &gt; 0, 1, 0),IF(COUNTIFS(ParticipantUI!$G$272:$G$273, $E26, ParticipantUI!$H$272:$H$273, H$24) &gt; 0, 1, 0),IF(COUNTIFS(ParticipantUI!$G$274:$G$276, $E26, ParticipantUI!$H$274:$H$276, H$24) &gt; 0, 1, 0),IF(COUNTIFS(ParticipantUI!$G$277:$G$281, $E26, ParticipantUI!$H$277:$H$281, H$24) &gt; 0, 1, 0),IF(COUNTIFS(ParticipantUI!$G$282:$G$286, $E26, ParticipantUI!$H$282:$H$286, H$24) &gt; 0, 1, 0),IF(COUNTIFS(ParticipantUI!$G$287:$G$289, $E26, ParticipantUI!$H$287:$H$289, H$24) &gt; 0, 1, 0))</f>
        <v>1</v>
      </c>
      <c r="E26" s="33" t="s">
        <v>935</v>
      </c>
      <c r="J26" s="38">
        <f t="shared" si="9"/>
        <v>0</v>
      </c>
      <c r="K26" s="38">
        <f t="shared" si="10"/>
        <v>0</v>
      </c>
      <c r="L26" s="38">
        <f t="shared" si="11"/>
        <v>2.6315789473684208</v>
      </c>
    </row>
    <row r="27" spans="1:12" ht="16" customHeight="1" x14ac:dyDescent="0.15">
      <c r="A27" s="26" t="s">
        <v>789</v>
      </c>
      <c r="B27" s="29">
        <f>SUM(IF(COUNTIFS(ParticipantUI!$G$2:$G$5, $E27, ParticipantUI!$H$2:$H$5, F$24) &gt; 0, 1, 0),IF(COUNTIFS(ParticipantUI!$G$6:$G$11, $E27, ParticipantUI!$H$6:$H$11, F$24) &gt; 0, 1, 0),IF(COUNTIFS(ParticipantUI!$G$12:$G$16, $E27, ParticipantUI!$H$12:$H$16, F$24) &gt; 0, 1, 0),IF(COUNTIFS(ParticipantUI!$G$17:$G$17, $E27, ParticipantUI!$H$17:$H$17, F$24) &gt; 0, 1, 0),IF(COUNTIFS(ParticipantUI!$G$18:$G$20, $E27, ParticipantUI!$H$18:$H$20, F$24) &gt; 0, 1, 0),IF(COUNTIFS(ParticipantUI!$G$21:$G$24, $E27, ParticipantUI!$H$21:$H$24, F$24) &gt; 0, 1, 0),IF(COUNTIFS(ParticipantUI!$G$47:$G$52, $E27, ParticipantUI!$H$47:$H$52, F$24) &gt; 0, 1, 0),IF(COUNTIFS(ParticipantUI!$G$53:$G$56, $E27, ParticipantUI!$H$53:$H$56, F$24) &gt; 0, 1, 0),IF(COUNTIFS(ParticipantUI!$G$57:$G$61, $E27, ParticipantUI!$H$57:$H$61, F$24) &gt; 0, 1, 0),IF(COUNTIFS(ParticipantUI!$G$62:$G$63, $E27, ParticipantUI!$H$62:$H$63, F$24) &gt; 0, 1, 0),IF(COUNTIFS(ParticipantUI!$G$64:$G$67, $E27, ParticipantUI!$H$64:$H$67, F$24) &gt; 0, 1, 0),IF(COUNTIFS(ParticipantUI!$G$68:$G$71, $E27, ParticipantUI!$H$68:$H$71, F$24) &gt; 0, 1, 0),IF(COUNTIFS(ParticipantUI!$G$97:$G$100, $E27, ParticipantUI!$H$97:$H$100, F$24) &gt; 0, 1, 0),IF(COUNTIFS(ParticipantUI!$G$101:$G$104, $E27, ParticipantUI!$H$101:$H$104, F$24) &gt; 0, 1, 0),IF(COUNTIFS(ParticipantUI!$G$105:$G$107, $E27, ParticipantUI!$H$105:$H$107, F$24) &gt; 0, 1, 0),IF(COUNTIFS(ParticipantUI!$G$108:$G$110, $E27, ParticipantUI!$H$108:$H$110, F$24) &gt; 0, 1, 0),IF(COUNTIFS(ParticipantUI!$G$111:$G$114, $E27, ParticipantUI!$H$111:$H$114, F$24) &gt; 0, 1, 0),IF(COUNTIFS(ParticipantUI!$G$115:$G$117, $E27, ParticipantUI!$H$115:$H$117, F$24) &gt; 0, 1, 0),IF(COUNTIFS(ParticipantUI!$G$141:$G$146, $E27, ParticipantUI!$H$141:$H$146, F$24) &gt; 0, 1, 0),IF(COUNTIFS(ParticipantUI!$G$147:$G$148, $E27, ParticipantUI!$H$147:$H$148, F$24) &gt; 0, 1, 0),IF(COUNTIFS(ParticipantUI!$G$149:$G$150, $E27, ParticipantUI!$H$149:$H$150, F$24) &gt; 0, 1, 0),IF(COUNTIFS(ParticipantUI!$G$151:$G$152, $E27, ParticipantUI!$H$151:$H$152, F$24) &gt; 0, 1, 0),IF(COUNTIFS(ParticipantUI!$G$153:$G$154, $E27, ParticipantUI!$H$153:$H$154, F$24) &gt; 0, 1, 0),IF(COUNTIFS(ParticipantUI!$G$155:$G$157, $E27, ParticipantUI!$H$155:$H$157, F$24) &gt; 0, 1, 0),IF(COUNTIFS(ParticipantUI!$G$179:$G$183, $E27, ParticipantUI!$H$179:$H$183, F$24) &gt; 0, 1, 0),IF(COUNTIFS(ParticipantUI!$G$184:$G$186, $E27, ParticipantUI!$H$184:$H$186, F$24) &gt; 0, 1, 0),IF(COUNTIFS(ParticipantUI!$G$187:$G$189, $E27, ParticipantUI!$H$187:$H$189, F$24) &gt; 0, 1, 0),IF(COUNTIFS(ParticipantUI!$G$190:$G$190, $E27, ParticipantUI!$H$190:$H$190, F$24) &gt; 0, 1, 0),IF(COUNTIFS(ParticipantUI!$G$191:$G$192, $E27, ParticipantUI!$H$191:$H$192, F$24) &gt; 0, 1, 0),IF(COUNTIFS(ParticipantUI!$G$193:$G$194, $E27, ParticipantUI!$H$193:$H$194, F$24) &gt; 0, 1, 0),IF(COUNTIFS(ParticipantUI!$G$212:$G$215, $E27, ParticipantUI!$H$212:$H$215, F$24) &gt; 0, 1, 0),IF(COUNTIFS(ParticipantUI!$G$216:$G$218, $E27, ParticipantUI!$H$216:$H$218, F$24) &gt; 0, 1, 0),IF(COUNTIFS(ParticipantUI!$G$219:$G$220, $E27, ParticipantUI!$H$219:$H$220, F$24) &gt; 0, 1, 0),IF(COUNTIFS(ParticipantUI!$G$221:$G$222, $E27, ParticipantUI!$H$221:$H$222, F$24) &gt; 0, 1, 0),IF(COUNTIFS(ParticipantUI!$G$223:$G$227, $E27, ParticipantUI!$H$223:$H$227, F$24) &gt; 0, 1, 0),IF(COUNTIFS(ParticipantUI!$G$228:$G$229, $E27, ParticipantUI!$H$228:$H$229, F$24) &gt; 0, 1, 0),IF(COUNTIFS(ParticipantUI!$G$259:$G$261, $E27, ParticipantUI!$H$259:$H$261, F$24) &gt; 0, 1, 0),IF(COUNTIFS(ParticipantUI!$G$262:$G$263, $E27, ParticipantUI!$H$262:$H$263, F$24) &gt; 0, 1, 0),IF(COUNTIFS(ParticipantUI!$G$264:$G$265, $E27, ParticipantUI!$H$264:$H$265, F$24) &gt; 0, 1, 0),IF(COUNTIFS(ParticipantUI!$G$266:$G$267, $E27, ParticipantUI!$H$266:$H$267, F$24) &gt; 0, 1, 0),IF(COUNTIFS(ParticipantUI!$G$268:$G$268, $E27, ParticipantUI!$H$268:$H$268, F$24) &gt; 0, 1, 0),IF(COUNTIFS(ParticipantUI!$G$269:$G$269, $E27, ParticipantUI!$H$269:$H$269, F$24) &gt; 0, 1, 0),IF(COUNTIFS(ParticipantUI!$G$25:$G$29, $E27, ParticipantUI!$H$25:$H$29, F$24) &gt; 0, 1, 0),IF(COUNTIFS(ParticipantUI!$G$30:$G$33, $E27, ParticipantUI!$H$30:$H$33, F$24) &gt; 0, 1, 0),IF(COUNTIFS(ParticipantUI!$G$34:$G$37, $E27, ParticipantUI!$H$34:$H$37, F$24) &gt; 0, 1, 0),IF(COUNTIFS(ParticipantUI!$G$38:$G$40, $E27, ParticipantUI!$H$38:$H$40, F$24) &gt; 0, 1, 0),IF(COUNTIFS(ParticipantUI!$G$41:$G$43, $E27, ParticipantUI!$H$41:$H$43, F$24) &gt; 0, 1, 0),IF(COUNTIFS(ParticipantUI!$G$44:$G$46, $E27, ParticipantUI!$H$44:$H$46, F$24) &gt; 0, 1, 0),IF(COUNTIFS(ParticipantUI!$G$72:$G$75, $E27, ParticipantUI!$H$72:$H$75, F$24) &gt; 0, 1, 0),IF(COUNTIFS(ParticipantUI!$G$76:$G$80, $E27, ParticipantUI!$H$76:$H$80, F$24) &gt; 0, 1, 0),IF(COUNTIFS(ParticipantUI!$G$81:$G$86, $E27, ParticipantUI!$H$81:$H$86, F$24) &gt; 0, 1, 0),IF(COUNTIFS(ParticipantUI!$G$87:$G$91, $E27, ParticipantUI!$H$87:$H$91, F$24) &gt; 0, 1, 0),IF(COUNTIFS(ParticipantUI!$G$92:$G$93, $E27, ParticipantUI!$H$92:$H$93, F$24) &gt; 0, 1, 0),IF(COUNTIFS(ParticipantUI!$G$94:$G$96, $E27, ParticipantUI!$H$94:$H$96, F$24) &gt; 0, 1, 0),IF(COUNTIFS(ParticipantUI!$G$118:$G$120, $E27, ParticipantUI!$H$118:$H$120, F$24) &gt; 0, 1, 0),IF(COUNTIFS(ParticipantUI!$G$121:$G$125, $E27, ParticipantUI!$H$121:$H$125, F$24) &gt; 0, 1, 0),IF(COUNTIFS(ParticipantUI!$G$126:$G$130, $E27, ParticipantUI!$H$126:$H$130, F$24) &gt; 0, 1, 0),IF(COUNTIFS(ParticipantUI!$G$131:$G$133, $E27, ParticipantUI!$H$131:$H$133, F$24) &gt; 0, 1, 0),IF(COUNTIFS(ParticipantUI!$G$134:$G$136, $E27, ParticipantUI!$H$134:$H$136, F$24) &gt; 0, 1, 0),IF(COUNTIFS(ParticipantUI!$G$137:$G$140, $E27, ParticipantUI!$H$137:$H$140, F$24) &gt; 0, 1, 0),IF(COUNTIFS(ParticipantUI!$G$158:$G$161, $E27, ParticipantUI!$H$158:$H$161, F$24) &gt; 0, 1, 0),IF(COUNTIFS(ParticipantUI!$G$162:$G$166, $E27, ParticipantUI!$H$162:$H$166, F$24) &gt; 0, 1, 0),IF(COUNTIFS(ParticipantUI!$G$167:$G$169, $E27, ParticipantUI!$H$167:$H$169, F$24) &gt; 0, 1, 0),IF(COUNTIFS(ParticipantUI!$G$170:$G$172, $E27, ParticipantUI!$H$170:$H$172, F$24) &gt; 0, 1, 0),IF(COUNTIFS(ParticipantUI!$G$173:$G$175, $E27, ParticipantUI!$H$173:$H$175, F$24) &gt; 0, 1, 0),IF(COUNTIFS(ParticipantUI!$G$176:$G$178, $E27, ParticipantUI!$H$176:$H$178, F$24) &gt; 0, 1, 0),IF(COUNTIFS(ParticipantUI!$G$195:$G$197, $E27, ParticipantUI!$H$195:$H$197, F$24) &gt; 0, 1, 0),IF(COUNTIFS(ParticipantUI!$G$198:$G$200, $E27, ParticipantUI!$H$198:$H$200, F$24) &gt; 0, 1, 0),IF(COUNTIFS(ParticipantUI!$G$201:$G$204, $E27, ParticipantUI!$H$201:$H$204, F$24) &gt; 0, 1, 0),IF(COUNTIFS(ParticipantUI!$G$205:$G$207, $E27, ParticipantUI!$H$205:$H$207, F$24) &gt; 0, 1, 0),IF(COUNTIFS(ParticipantUI!$G$208:$G$208, $E27, ParticipantUI!$H$208:$H$208, F$24) &gt; 0, 1, 0),IF(COUNTIFS(ParticipantUI!$G$209:$G$211, $E27, ParticipantUI!$H$209:$H$211, F$24) &gt; 0, 1, 0),IF(COUNTIFS(ParticipantUI!$G$230:$G$233, $E27, ParticipantUI!$H$230:$H$233, F$24) &gt; 0, 1, 0),IF(COUNTIFS(ParticipantUI!$G$234:$G$239, $E27, ParticipantUI!$H$234:$H$239, F$24) &gt; 0, 1, 0),IF(COUNTIFS(ParticipantUI!$G$240:$G$243, $E27, ParticipantUI!$H$240:$H$243, F$24) &gt; 0, 1, 0),IF(COUNTIFS(ParticipantUI!$G$244:$G$247, $E27, ParticipantUI!$H$244:$H$247, F$24) &gt; 0, 1, 0),IF(COUNTIFS(ParticipantUI!$G$248:$G$254, $E27, ParticipantUI!$H$248:$H$254, F$24) &gt; 0, 1, 0),IF(COUNTIFS(ParticipantUI!$G$255:$G$258, $E27, ParticipantUI!$H$255:$H$258, F$24) &gt; 0, 1, 0),IF(COUNTIFS(ParticipantUI!$G$270:$G$271, $E27, ParticipantUI!$H$270:$H$271, F$24) &gt; 0, 1, 0),IF(COUNTIFS(ParticipantUI!$G$272:$G$273, $E27, ParticipantUI!$H$272:$H$273, F$24) &gt; 0, 1, 0),IF(COUNTIFS(ParticipantUI!$G$274:$G$276, $E27, ParticipantUI!$H$274:$H$276, F$24) &gt; 0, 1, 0),IF(COUNTIFS(ParticipantUI!$G$277:$G$281, $E27, ParticipantUI!$H$277:$H$281, F$24) &gt; 0, 1, 0),IF(COUNTIFS(ParticipantUI!$G$282:$G$286, $E27, ParticipantUI!$H$282:$H$286, F$24) &gt; 0, 1, 0),IF(COUNTIFS(ParticipantUI!$G$287:$G$289, $E27, ParticipantUI!$H$287:$H$289, F$24) &gt; 0, 1, 0))</f>
        <v>1</v>
      </c>
      <c r="C27" s="29">
        <f>SUM(IF(COUNTIFS(ParticipantUI!$G$2:$G$5, $E27, ParticipantUI!$H$2:$H$5, G$24) &gt; 0, 1, 0),IF(COUNTIFS(ParticipantUI!$G$6:$G$11, $E27, ParticipantUI!$H$6:$H$11, G$24) &gt; 0, 1, 0),IF(COUNTIFS(ParticipantUI!$G$12:$G$16, $E27, ParticipantUI!$H$12:$H$16, G$24) &gt; 0, 1, 0),IF(COUNTIFS(ParticipantUI!$G$17:$G$17, $E27, ParticipantUI!$H$17:$H$17, G$24) &gt; 0, 1, 0),IF(COUNTIFS(ParticipantUI!$G$18:$G$20, $E27, ParticipantUI!$H$18:$H$20, G$24) &gt; 0, 1, 0),IF(COUNTIFS(ParticipantUI!$G$21:$G$24, $E27, ParticipantUI!$H$21:$H$24, G$24) &gt; 0, 1, 0),IF(COUNTIFS(ParticipantUI!$G$47:$G$52, $E27, ParticipantUI!$H$47:$H$52, G$24) &gt; 0, 1, 0),IF(COUNTIFS(ParticipantUI!$G$53:$G$56, $E27, ParticipantUI!$H$53:$H$56, G$24) &gt; 0, 1, 0),IF(COUNTIFS(ParticipantUI!$G$57:$G$61, $E27, ParticipantUI!$H$57:$H$61, G$24) &gt; 0, 1, 0),IF(COUNTIFS(ParticipantUI!$G$62:$G$63, $E27, ParticipantUI!$H$62:$H$63, G$24) &gt; 0, 1, 0),IF(COUNTIFS(ParticipantUI!$G$64:$G$67, $E27, ParticipantUI!$H$64:$H$67, G$24) &gt; 0, 1, 0),IF(COUNTIFS(ParticipantUI!$G$68:$G$71, $E27, ParticipantUI!$H$68:$H$71, G$24) &gt; 0, 1, 0),IF(COUNTIFS(ParticipantUI!$G$97:$G$100, $E27, ParticipantUI!$H$97:$H$100, G$24) &gt; 0, 1, 0),IF(COUNTIFS(ParticipantUI!$G$101:$G$104, $E27, ParticipantUI!$H$101:$H$104, G$24) &gt; 0, 1, 0),IF(COUNTIFS(ParticipantUI!$G$105:$G$107, $E27, ParticipantUI!$H$105:$H$107, G$24) &gt; 0, 1, 0),IF(COUNTIFS(ParticipantUI!$G$108:$G$110, $E27, ParticipantUI!$H$108:$H$110, G$24) &gt; 0, 1, 0),IF(COUNTIFS(ParticipantUI!$G$111:$G$114, $E27, ParticipantUI!$H$111:$H$114, G$24) &gt; 0, 1, 0),IF(COUNTIFS(ParticipantUI!$G$115:$G$117, $E27, ParticipantUI!$H$115:$H$117, G$24) &gt; 0, 1, 0),IF(COUNTIFS(ParticipantUI!$G$141:$G$146, $E27, ParticipantUI!$H$141:$H$146, G$24) &gt; 0, 1, 0),IF(COUNTIFS(ParticipantUI!$G$147:$G$148, $E27, ParticipantUI!$H$147:$H$148, G$24) &gt; 0, 1, 0),IF(COUNTIFS(ParticipantUI!$G$149:$G$150, $E27, ParticipantUI!$H$149:$H$150, G$24) &gt; 0, 1, 0),IF(COUNTIFS(ParticipantUI!$G$151:$G$152, $E27, ParticipantUI!$H$151:$H$152, G$24) &gt; 0, 1, 0),IF(COUNTIFS(ParticipantUI!$G$153:$G$154, $E27, ParticipantUI!$H$153:$H$154, G$24) &gt; 0, 1, 0),IF(COUNTIFS(ParticipantUI!$G$155:$G$157, $E27, ParticipantUI!$H$155:$H$157, G$24) &gt; 0, 1, 0),IF(COUNTIFS(ParticipantUI!$G$179:$G$183, $E27, ParticipantUI!$H$179:$H$183, G$24) &gt; 0, 1, 0),IF(COUNTIFS(ParticipantUI!$G$184:$G$186, $E27, ParticipantUI!$H$184:$H$186, G$24) &gt; 0, 1, 0),IF(COUNTIFS(ParticipantUI!$G$187:$G$189, $E27, ParticipantUI!$H$187:$H$189, G$24) &gt; 0, 1, 0),IF(COUNTIFS(ParticipantUI!$G$190:$G$190, $E27, ParticipantUI!$H$190:$H$190, G$24) &gt; 0, 1, 0),IF(COUNTIFS(ParticipantUI!$G$191:$G$192, $E27, ParticipantUI!$H$191:$H$192, G$24) &gt; 0, 1, 0),IF(COUNTIFS(ParticipantUI!$G$193:$G$194, $E27, ParticipantUI!$H$193:$H$194, G$24) &gt; 0, 1, 0),IF(COUNTIFS(ParticipantUI!$G$212:$G$215, $E27, ParticipantUI!$H$212:$H$215, G$24) &gt; 0, 1, 0),IF(COUNTIFS(ParticipantUI!$G$216:$G$218, $E27, ParticipantUI!$H$216:$H$218, G$24) &gt; 0, 1, 0),IF(COUNTIFS(ParticipantUI!$G$219:$G$220, $E27, ParticipantUI!$H$219:$H$220, G$24) &gt; 0, 1, 0),IF(COUNTIFS(ParticipantUI!$G$221:$G$222, $E27, ParticipantUI!$H$221:$H$222, G$24) &gt; 0, 1, 0),IF(COUNTIFS(ParticipantUI!$G$223:$G$227, $E27, ParticipantUI!$H$223:$H$227, G$24) &gt; 0, 1, 0),IF(COUNTIFS(ParticipantUI!$G$228:$G$229, $E27, ParticipantUI!$H$228:$H$229, G$24) &gt; 0, 1, 0),IF(COUNTIFS(ParticipantUI!$G$259:$G$261, $E27, ParticipantUI!$H$259:$H$261, G$24) &gt; 0, 1, 0),IF(COUNTIFS(ParticipantUI!$G$262:$G$263, $E27, ParticipantUI!$H$262:$H$263, G$24) &gt; 0, 1, 0),IF(COUNTIFS(ParticipantUI!$G$264:$G$265, $E27, ParticipantUI!$H$264:$H$265, G$24) &gt; 0, 1, 0),IF(COUNTIFS(ParticipantUI!$G$266:$G$267, $E27, ParticipantUI!$H$266:$H$267, G$24) &gt; 0, 1, 0),IF(COUNTIFS(ParticipantUI!$G$268:$G$268, $E27, ParticipantUI!$H$268:$H$268, G$24) &gt; 0, 1, 0),IF(COUNTIFS(ParticipantUI!$G$269:$G$269, $E27, ParticipantUI!$H$269:$H$269, G$24) &gt; 0, 1, 0),IF(COUNTIFS(ParticipantUI!$G$25:$G$29, $E27, ParticipantUI!$H$25:$H$29, G$24) &gt; 0, 1, 0),IF(COUNTIFS(ParticipantUI!$G$30:$G$33, $E27, ParticipantUI!$H$30:$H$33, G$24) &gt; 0, 1, 0),IF(COUNTIFS(ParticipantUI!$G$34:$G$37, $E27, ParticipantUI!$H$34:$H$37, G$24) &gt; 0, 1, 0),IF(COUNTIFS(ParticipantUI!$G$38:$G$40, $E27, ParticipantUI!$H$38:$H$40, G$24) &gt; 0, 1, 0),IF(COUNTIFS(ParticipantUI!$G$41:$G$43, $E27, ParticipantUI!$H$41:$H$43, G$24) &gt; 0, 1, 0),IF(COUNTIFS(ParticipantUI!$G$44:$G$46, $E27, ParticipantUI!$H$44:$H$46, G$24) &gt; 0, 1, 0),IF(COUNTIFS(ParticipantUI!$G$72:$G$75, $E27, ParticipantUI!$H$72:$H$75, G$24) &gt; 0, 1, 0),IF(COUNTIFS(ParticipantUI!$G$76:$G$80, $E27, ParticipantUI!$H$76:$H$80, G$24) &gt; 0, 1, 0),IF(COUNTIFS(ParticipantUI!$G$81:$G$86, $E27, ParticipantUI!$H$81:$H$86, G$24) &gt; 0, 1, 0),IF(COUNTIFS(ParticipantUI!$G$87:$G$91, $E27, ParticipantUI!$H$87:$H$91, G$24) &gt; 0, 1, 0),IF(COUNTIFS(ParticipantUI!$G$92:$G$93, $E27, ParticipantUI!$H$92:$H$93, G$24) &gt; 0, 1, 0),IF(COUNTIFS(ParticipantUI!$G$94:$G$96, $E27, ParticipantUI!$H$94:$H$96, G$24) &gt; 0, 1, 0),IF(COUNTIFS(ParticipantUI!$G$118:$G$120, $E27, ParticipantUI!$H$118:$H$120, G$24) &gt; 0, 1, 0),IF(COUNTIFS(ParticipantUI!$G$121:$G$125, $E27, ParticipantUI!$H$121:$H$125, G$24) &gt; 0, 1, 0),IF(COUNTIFS(ParticipantUI!$G$126:$G$130, $E27, ParticipantUI!$H$126:$H$130, G$24) &gt; 0, 1, 0),IF(COUNTIFS(ParticipantUI!$G$131:$G$133, $E27, ParticipantUI!$H$131:$H$133, G$24) &gt; 0, 1, 0),IF(COUNTIFS(ParticipantUI!$G$134:$G$136, $E27, ParticipantUI!$H$134:$H$136, G$24) &gt; 0, 1, 0),IF(COUNTIFS(ParticipantUI!$G$137:$G$140, $E27, ParticipantUI!$H$137:$H$140, G$24) &gt; 0, 1, 0),IF(COUNTIFS(ParticipantUI!$G$158:$G$161, $E27, ParticipantUI!$H$158:$H$161, G$24) &gt; 0, 1, 0),IF(COUNTIFS(ParticipantUI!$G$162:$G$166, $E27, ParticipantUI!$H$162:$H$166, G$24) &gt; 0, 1, 0),IF(COUNTIFS(ParticipantUI!$G$167:$G$169, $E27, ParticipantUI!$H$167:$H$169, G$24) &gt; 0, 1, 0),IF(COUNTIFS(ParticipantUI!$G$170:$G$172, $E27, ParticipantUI!$H$170:$H$172, G$24) &gt; 0, 1, 0),IF(COUNTIFS(ParticipantUI!$G$173:$G$175, $E27, ParticipantUI!$H$173:$H$175, G$24) &gt; 0, 1, 0),IF(COUNTIFS(ParticipantUI!$G$176:$G$178, $E27, ParticipantUI!$H$176:$H$178, G$24) &gt; 0, 1, 0),IF(COUNTIFS(ParticipantUI!$G$195:$G$197, $E27, ParticipantUI!$H$195:$H$197, G$24) &gt; 0, 1, 0),IF(COUNTIFS(ParticipantUI!$G$198:$G$200, $E27, ParticipantUI!$H$198:$H$200, G$24) &gt; 0, 1, 0),IF(COUNTIFS(ParticipantUI!$G$201:$G$204, $E27, ParticipantUI!$H$201:$H$204, G$24) &gt; 0, 1, 0),IF(COUNTIFS(ParticipantUI!$G$205:$G$207, $E27, ParticipantUI!$H$205:$H$207, G$24) &gt; 0, 1, 0),IF(COUNTIFS(ParticipantUI!$G$208:$G$208, $E27, ParticipantUI!$H$208:$H$208, G$24) &gt; 0, 1, 0),IF(COUNTIFS(ParticipantUI!$G$209:$G$211, $E27, ParticipantUI!$H$209:$H$211, G$24) &gt; 0, 1, 0),IF(COUNTIFS(ParticipantUI!$G$230:$G$233, $E27, ParticipantUI!$H$230:$H$233, G$24) &gt; 0, 1, 0),IF(COUNTIFS(ParticipantUI!$G$234:$G$239, $E27, ParticipantUI!$H$234:$H$239, G$24) &gt; 0, 1, 0),IF(COUNTIFS(ParticipantUI!$G$240:$G$243, $E27, ParticipantUI!$H$240:$H$243, G$24) &gt; 0, 1, 0),IF(COUNTIFS(ParticipantUI!$G$244:$G$247, $E27, ParticipantUI!$H$244:$H$247, G$24) &gt; 0, 1, 0),IF(COUNTIFS(ParticipantUI!$G$248:$G$254, $E27, ParticipantUI!$H$248:$H$254, G$24) &gt; 0, 1, 0),IF(COUNTIFS(ParticipantUI!$G$255:$G$258, $E27, ParticipantUI!$H$255:$H$258, G$24) &gt; 0, 1, 0),IF(COUNTIFS(ParticipantUI!$G$270:$G$271, $E27, ParticipantUI!$H$270:$H$271, G$24) &gt; 0, 1, 0),IF(COUNTIFS(ParticipantUI!$G$272:$G$273, $E27, ParticipantUI!$H$272:$H$273, G$24) &gt; 0, 1, 0),IF(COUNTIFS(ParticipantUI!$G$274:$G$276, $E27, ParticipantUI!$H$274:$H$276, G$24) &gt; 0, 1, 0),IF(COUNTIFS(ParticipantUI!$G$277:$G$281, $E27, ParticipantUI!$H$277:$H$281, G$24) &gt; 0, 1, 0),IF(COUNTIFS(ParticipantUI!$G$282:$G$286, $E27, ParticipantUI!$H$282:$H$286, G$24) &gt; 0, 1, 0),IF(COUNTIFS(ParticipantUI!$G$287:$G$289, $E27, ParticipantUI!$H$287:$H$289, G$24) &gt; 0, 1, 0))</f>
        <v>7</v>
      </c>
      <c r="D27" s="29">
        <f>SUM(IF(COUNTIFS(ParticipantUI!$G$2:$G$5, $E27, ParticipantUI!$H$2:$H$5, H$24) &gt; 0, 1, 0),IF(COUNTIFS(ParticipantUI!$G$6:$G$11, $E27, ParticipantUI!$H$6:$H$11, H$24) &gt; 0, 1, 0),IF(COUNTIFS(ParticipantUI!$G$12:$G$16, $E27, ParticipantUI!$H$12:$H$16, H$24) &gt; 0, 1, 0),IF(COUNTIFS(ParticipantUI!$G$17:$G$17, $E27, ParticipantUI!$H$17:$H$17, H$24) &gt; 0, 1, 0),IF(COUNTIFS(ParticipantUI!$G$18:$G$20, $E27, ParticipantUI!$H$18:$H$20, H$24) &gt; 0, 1, 0),IF(COUNTIFS(ParticipantUI!$G$21:$G$24, $E27, ParticipantUI!$H$21:$H$24, H$24) &gt; 0, 1, 0),IF(COUNTIFS(ParticipantUI!$G$47:$G$52, $E27, ParticipantUI!$H$47:$H$52, H$24) &gt; 0, 1, 0),IF(COUNTIFS(ParticipantUI!$G$53:$G$56, $E27, ParticipantUI!$H$53:$H$56, H$24) &gt; 0, 1, 0),IF(COUNTIFS(ParticipantUI!$G$57:$G$61, $E27, ParticipantUI!$H$57:$H$61, H$24) &gt; 0, 1, 0),IF(COUNTIFS(ParticipantUI!$G$62:$G$63, $E27, ParticipantUI!$H$62:$H$63, H$24) &gt; 0, 1, 0),IF(COUNTIFS(ParticipantUI!$G$64:$G$67, $E27, ParticipantUI!$H$64:$H$67, H$24) &gt; 0, 1, 0),IF(COUNTIFS(ParticipantUI!$G$68:$G$71, $E27, ParticipantUI!$H$68:$H$71, H$24) &gt; 0, 1, 0),IF(COUNTIFS(ParticipantUI!$G$97:$G$100, $E27, ParticipantUI!$H$97:$H$100, H$24) &gt; 0, 1, 0),IF(COUNTIFS(ParticipantUI!$G$101:$G$104, $E27, ParticipantUI!$H$101:$H$104, H$24) &gt; 0, 1, 0),IF(COUNTIFS(ParticipantUI!$G$105:$G$107, $E27, ParticipantUI!$H$105:$H$107, H$24) &gt; 0, 1, 0),IF(COUNTIFS(ParticipantUI!$G$108:$G$110, $E27, ParticipantUI!$H$108:$H$110, H$24) &gt; 0, 1, 0),IF(COUNTIFS(ParticipantUI!$G$111:$G$114, $E27, ParticipantUI!$H$111:$H$114, H$24) &gt; 0, 1, 0),IF(COUNTIFS(ParticipantUI!$G$115:$G$117, $E27, ParticipantUI!$H$115:$H$117, H$24) &gt; 0, 1, 0),IF(COUNTIFS(ParticipantUI!$G$141:$G$146, $E27, ParticipantUI!$H$141:$H$146, H$24) &gt; 0, 1, 0),IF(COUNTIFS(ParticipantUI!$G$147:$G$148, $E27, ParticipantUI!$H$147:$H$148, H$24) &gt; 0, 1, 0),IF(COUNTIFS(ParticipantUI!$G$149:$G$150, $E27, ParticipantUI!$H$149:$H$150, H$24) &gt; 0, 1, 0),IF(COUNTIFS(ParticipantUI!$G$151:$G$152, $E27, ParticipantUI!$H$151:$H$152, H$24) &gt; 0, 1, 0),IF(COUNTIFS(ParticipantUI!$G$153:$G$154, $E27, ParticipantUI!$H$153:$H$154, H$24) &gt; 0, 1, 0),IF(COUNTIFS(ParticipantUI!$G$155:$G$157, $E27, ParticipantUI!$H$155:$H$157, H$24) &gt; 0, 1, 0),IF(COUNTIFS(ParticipantUI!$G$179:$G$183, $E27, ParticipantUI!$H$179:$H$183, H$24) &gt; 0, 1, 0),IF(COUNTIFS(ParticipantUI!$G$184:$G$186, $E27, ParticipantUI!$H$184:$H$186, H$24) &gt; 0, 1, 0),IF(COUNTIFS(ParticipantUI!$G$187:$G$189, $E27, ParticipantUI!$H$187:$H$189, H$24) &gt; 0, 1, 0),IF(COUNTIFS(ParticipantUI!$G$190:$G$190, $E27, ParticipantUI!$H$190:$H$190, H$24) &gt; 0, 1, 0),IF(COUNTIFS(ParticipantUI!$G$191:$G$192, $E27, ParticipantUI!$H$191:$H$192, H$24) &gt; 0, 1, 0),IF(COUNTIFS(ParticipantUI!$G$193:$G$194, $E27, ParticipantUI!$H$193:$H$194, H$24) &gt; 0, 1, 0),IF(COUNTIFS(ParticipantUI!$G$212:$G$215, $E27, ParticipantUI!$H$212:$H$215, H$24) &gt; 0, 1, 0),IF(COUNTIFS(ParticipantUI!$G$216:$G$218, $E27, ParticipantUI!$H$216:$H$218, H$24) &gt; 0, 1, 0),IF(COUNTIFS(ParticipantUI!$G$219:$G$220, $E27, ParticipantUI!$H$219:$H$220, H$24) &gt; 0, 1, 0),IF(COUNTIFS(ParticipantUI!$G$221:$G$222, $E27, ParticipantUI!$H$221:$H$222, H$24) &gt; 0, 1, 0),IF(COUNTIFS(ParticipantUI!$G$223:$G$227, $E27, ParticipantUI!$H$223:$H$227, H$24) &gt; 0, 1, 0),IF(COUNTIFS(ParticipantUI!$G$228:$G$229, $E27, ParticipantUI!$H$228:$H$229, H$24) &gt; 0, 1, 0),IF(COUNTIFS(ParticipantUI!$G$259:$G$261, $E27, ParticipantUI!$H$259:$H$261, H$24) &gt; 0, 1, 0),IF(COUNTIFS(ParticipantUI!$G$262:$G$263, $E27, ParticipantUI!$H$262:$H$263, H$24) &gt; 0, 1, 0),IF(COUNTIFS(ParticipantUI!$G$264:$G$265, $E27, ParticipantUI!$H$264:$H$265, H$24) &gt; 0, 1, 0),IF(COUNTIFS(ParticipantUI!$G$266:$G$267, $E27, ParticipantUI!$H$266:$H$267, H$24) &gt; 0, 1, 0),IF(COUNTIFS(ParticipantUI!$G$268:$G$268, $E27, ParticipantUI!$H$268:$H$268, H$24) &gt; 0, 1, 0),IF(COUNTIFS(ParticipantUI!$G$269:$G$269, $E27, ParticipantUI!$H$269:$H$269, H$24) &gt; 0, 1, 0),IF(COUNTIFS(ParticipantUI!$G$25:$G$29, $E27, ParticipantUI!$H$25:$H$29, H$24) &gt; 0, 1, 0),IF(COUNTIFS(ParticipantUI!$G$30:$G$33, $E27, ParticipantUI!$H$30:$H$33, H$24) &gt; 0, 1, 0),IF(COUNTIFS(ParticipantUI!$G$34:$G$37, $E27, ParticipantUI!$H$34:$H$37, H$24) &gt; 0, 1, 0),IF(COUNTIFS(ParticipantUI!$G$38:$G$40, $E27, ParticipantUI!$H$38:$H$40, H$24) &gt; 0, 1, 0),IF(COUNTIFS(ParticipantUI!$G$41:$G$43, $E27, ParticipantUI!$H$41:$H$43, H$24) &gt; 0, 1, 0),IF(COUNTIFS(ParticipantUI!$G$44:$G$46, $E27, ParticipantUI!$H$44:$H$46, H$24) &gt; 0, 1, 0),IF(COUNTIFS(ParticipantUI!$G$72:$G$75, $E27, ParticipantUI!$H$72:$H$75, H$24) &gt; 0, 1, 0),IF(COUNTIFS(ParticipantUI!$G$76:$G$80, $E27, ParticipantUI!$H$76:$H$80, H$24) &gt; 0, 1, 0),IF(COUNTIFS(ParticipantUI!$G$81:$G$86, $E27, ParticipantUI!$H$81:$H$86, H$24) &gt; 0, 1, 0),IF(COUNTIFS(ParticipantUI!$G$87:$G$91, $E27, ParticipantUI!$H$87:$H$91, H$24) &gt; 0, 1, 0),IF(COUNTIFS(ParticipantUI!$G$92:$G$93, $E27, ParticipantUI!$H$92:$H$93, H$24) &gt; 0, 1, 0),IF(COUNTIFS(ParticipantUI!$G$94:$G$96, $E27, ParticipantUI!$H$94:$H$96, H$24) &gt; 0, 1, 0),IF(COUNTIFS(ParticipantUI!$G$118:$G$120, $E27, ParticipantUI!$H$118:$H$120, H$24) &gt; 0, 1, 0),IF(COUNTIFS(ParticipantUI!$G$121:$G$125, $E27, ParticipantUI!$H$121:$H$125, H$24) &gt; 0, 1, 0),IF(COUNTIFS(ParticipantUI!$G$126:$G$130, $E27, ParticipantUI!$H$126:$H$130, H$24) &gt; 0, 1, 0),IF(COUNTIFS(ParticipantUI!$G$131:$G$133, $E27, ParticipantUI!$H$131:$H$133, H$24) &gt; 0, 1, 0),IF(COUNTIFS(ParticipantUI!$G$134:$G$136, $E27, ParticipantUI!$H$134:$H$136, H$24) &gt; 0, 1, 0),IF(COUNTIFS(ParticipantUI!$G$137:$G$140, $E27, ParticipantUI!$H$137:$H$140, H$24) &gt; 0, 1, 0),IF(COUNTIFS(ParticipantUI!$G$158:$G$161, $E27, ParticipantUI!$H$158:$H$161, H$24) &gt; 0, 1, 0),IF(COUNTIFS(ParticipantUI!$G$162:$G$166, $E27, ParticipantUI!$H$162:$H$166, H$24) &gt; 0, 1, 0),IF(COUNTIFS(ParticipantUI!$G$167:$G$169, $E27, ParticipantUI!$H$167:$H$169, H$24) &gt; 0, 1, 0),IF(COUNTIFS(ParticipantUI!$G$170:$G$172, $E27, ParticipantUI!$H$170:$H$172, H$24) &gt; 0, 1, 0),IF(COUNTIFS(ParticipantUI!$G$173:$G$175, $E27, ParticipantUI!$H$173:$H$175, H$24) &gt; 0, 1, 0),IF(COUNTIFS(ParticipantUI!$G$176:$G$178, $E27, ParticipantUI!$H$176:$H$178, H$24) &gt; 0, 1, 0),IF(COUNTIFS(ParticipantUI!$G$195:$G$197, $E27, ParticipantUI!$H$195:$H$197, H$24) &gt; 0, 1, 0),IF(COUNTIFS(ParticipantUI!$G$198:$G$200, $E27, ParticipantUI!$H$198:$H$200, H$24) &gt; 0, 1, 0),IF(COUNTIFS(ParticipantUI!$G$201:$G$204, $E27, ParticipantUI!$H$201:$H$204, H$24) &gt; 0, 1, 0),IF(COUNTIFS(ParticipantUI!$G$205:$G$207, $E27, ParticipantUI!$H$205:$H$207, H$24) &gt; 0, 1, 0),IF(COUNTIFS(ParticipantUI!$G$208:$G$208, $E27, ParticipantUI!$H$208:$H$208, H$24) &gt; 0, 1, 0),IF(COUNTIFS(ParticipantUI!$G$209:$G$211, $E27, ParticipantUI!$H$209:$H$211, H$24) &gt; 0, 1, 0),IF(COUNTIFS(ParticipantUI!$G$230:$G$233, $E27, ParticipantUI!$H$230:$H$233, H$24) &gt; 0, 1, 0),IF(COUNTIFS(ParticipantUI!$G$234:$G$239, $E27, ParticipantUI!$H$234:$H$239, H$24) &gt; 0, 1, 0),IF(COUNTIFS(ParticipantUI!$G$240:$G$243, $E27, ParticipantUI!$H$240:$H$243, H$24) &gt; 0, 1, 0),IF(COUNTIFS(ParticipantUI!$G$244:$G$247, $E27, ParticipantUI!$H$244:$H$247, H$24) &gt; 0, 1, 0),IF(COUNTIFS(ParticipantUI!$G$248:$G$254, $E27, ParticipantUI!$H$248:$H$254, H$24) &gt; 0, 1, 0),IF(COUNTIFS(ParticipantUI!$G$255:$G$258, $E27, ParticipantUI!$H$255:$H$258, H$24) &gt; 0, 1, 0),IF(COUNTIFS(ParticipantUI!$G$270:$G$271, $E27, ParticipantUI!$H$270:$H$271, H$24) &gt; 0, 1, 0),IF(COUNTIFS(ParticipantUI!$G$272:$G$273, $E27, ParticipantUI!$H$272:$H$273, H$24) &gt; 0, 1, 0),IF(COUNTIFS(ParticipantUI!$G$274:$G$276, $E27, ParticipantUI!$H$274:$H$276, H$24) &gt; 0, 1, 0),IF(COUNTIFS(ParticipantUI!$G$277:$G$281, $E27, ParticipantUI!$H$277:$H$281, H$24) &gt; 0, 1, 0),IF(COUNTIFS(ParticipantUI!$G$282:$G$286, $E27, ParticipantUI!$H$282:$H$286, H$24) &gt; 0, 1, 0),IF(COUNTIFS(ParticipantUI!$G$287:$G$289, $E27, ParticipantUI!$H$287:$H$289, H$24) &gt; 0, 1, 0))</f>
        <v>1</v>
      </c>
      <c r="E27" s="33" t="s">
        <v>936</v>
      </c>
      <c r="J27" s="38">
        <f t="shared" si="9"/>
        <v>2.8571428571428572</v>
      </c>
      <c r="K27" s="38">
        <f t="shared" si="10"/>
        <v>11.666666666666666</v>
      </c>
      <c r="L27" s="38">
        <f t="shared" si="11"/>
        <v>2.6315789473684208</v>
      </c>
    </row>
    <row r="28" spans="1:12" ht="16" customHeight="1" x14ac:dyDescent="0.15">
      <c r="A28" s="26" t="s">
        <v>790</v>
      </c>
      <c r="B28" s="29">
        <f>SUM(IF(COUNTIFS(ParticipantUI!$G$2:$G$5, $E28, ParticipantUI!$H$2:$H$5, F$24) &gt; 0, 1, 0),IF(COUNTIFS(ParticipantUI!$G$6:$G$11, $E28, ParticipantUI!$H$6:$H$11, F$24) &gt; 0, 1, 0),IF(COUNTIFS(ParticipantUI!$G$12:$G$16, $E28, ParticipantUI!$H$12:$H$16, F$24) &gt; 0, 1, 0),IF(COUNTIFS(ParticipantUI!$G$17:$G$17, $E28, ParticipantUI!$H$17:$H$17, F$24) &gt; 0, 1, 0),IF(COUNTIFS(ParticipantUI!$G$18:$G$20, $E28, ParticipantUI!$H$18:$H$20, F$24) &gt; 0, 1, 0),IF(COUNTIFS(ParticipantUI!$G$21:$G$24, $E28, ParticipantUI!$H$21:$H$24, F$24) &gt; 0, 1, 0),IF(COUNTIFS(ParticipantUI!$G$47:$G$52, $E28, ParticipantUI!$H$47:$H$52, F$24) &gt; 0, 1, 0),IF(COUNTIFS(ParticipantUI!$G$53:$G$56, $E28, ParticipantUI!$H$53:$H$56, F$24) &gt; 0, 1, 0),IF(COUNTIFS(ParticipantUI!$G$57:$G$61, $E28, ParticipantUI!$H$57:$H$61, F$24) &gt; 0, 1, 0),IF(COUNTIFS(ParticipantUI!$G$62:$G$63, $E28, ParticipantUI!$H$62:$H$63, F$24) &gt; 0, 1, 0),IF(COUNTIFS(ParticipantUI!$G$64:$G$67, $E28, ParticipantUI!$H$64:$H$67, F$24) &gt; 0, 1, 0),IF(COUNTIFS(ParticipantUI!$G$68:$G$71, $E28, ParticipantUI!$H$68:$H$71, F$24) &gt; 0, 1, 0),IF(COUNTIFS(ParticipantUI!$G$97:$G$100, $E28, ParticipantUI!$H$97:$H$100, F$24) &gt; 0, 1, 0),IF(COUNTIFS(ParticipantUI!$G$101:$G$104, $E28, ParticipantUI!$H$101:$H$104, F$24) &gt; 0, 1, 0),IF(COUNTIFS(ParticipantUI!$G$105:$G$107, $E28, ParticipantUI!$H$105:$H$107, F$24) &gt; 0, 1, 0),IF(COUNTIFS(ParticipantUI!$G$108:$G$110, $E28, ParticipantUI!$H$108:$H$110, F$24) &gt; 0, 1, 0),IF(COUNTIFS(ParticipantUI!$G$111:$G$114, $E28, ParticipantUI!$H$111:$H$114, F$24) &gt; 0, 1, 0),IF(COUNTIFS(ParticipantUI!$G$115:$G$117, $E28, ParticipantUI!$H$115:$H$117, F$24) &gt; 0, 1, 0),IF(COUNTIFS(ParticipantUI!$G$141:$G$146, $E28, ParticipantUI!$H$141:$H$146, F$24) &gt; 0, 1, 0),IF(COUNTIFS(ParticipantUI!$G$147:$G$148, $E28, ParticipantUI!$H$147:$H$148, F$24) &gt; 0, 1, 0),IF(COUNTIFS(ParticipantUI!$G$149:$G$150, $E28, ParticipantUI!$H$149:$H$150, F$24) &gt; 0, 1, 0),IF(COUNTIFS(ParticipantUI!$G$151:$G$152, $E28, ParticipantUI!$H$151:$H$152, F$24) &gt; 0, 1, 0),IF(COUNTIFS(ParticipantUI!$G$153:$G$154, $E28, ParticipantUI!$H$153:$H$154, F$24) &gt; 0, 1, 0),IF(COUNTIFS(ParticipantUI!$G$155:$G$157, $E28, ParticipantUI!$H$155:$H$157, F$24) &gt; 0, 1, 0),IF(COUNTIFS(ParticipantUI!$G$179:$G$183, $E28, ParticipantUI!$H$179:$H$183, F$24) &gt; 0, 1, 0),IF(COUNTIFS(ParticipantUI!$G$184:$G$186, $E28, ParticipantUI!$H$184:$H$186, F$24) &gt; 0, 1, 0),IF(COUNTIFS(ParticipantUI!$G$187:$G$189, $E28, ParticipantUI!$H$187:$H$189, F$24) &gt; 0, 1, 0),IF(COUNTIFS(ParticipantUI!$G$190:$G$190, $E28, ParticipantUI!$H$190:$H$190, F$24) &gt; 0, 1, 0),IF(COUNTIFS(ParticipantUI!$G$191:$G$192, $E28, ParticipantUI!$H$191:$H$192, F$24) &gt; 0, 1, 0),IF(COUNTIFS(ParticipantUI!$G$193:$G$194, $E28, ParticipantUI!$H$193:$H$194, F$24) &gt; 0, 1, 0),IF(COUNTIFS(ParticipantUI!$G$212:$G$215, $E28, ParticipantUI!$H$212:$H$215, F$24) &gt; 0, 1, 0),IF(COUNTIFS(ParticipantUI!$G$216:$G$218, $E28, ParticipantUI!$H$216:$H$218, F$24) &gt; 0, 1, 0),IF(COUNTIFS(ParticipantUI!$G$219:$G$220, $E28, ParticipantUI!$H$219:$H$220, F$24) &gt; 0, 1, 0),IF(COUNTIFS(ParticipantUI!$G$221:$G$222, $E28, ParticipantUI!$H$221:$H$222, F$24) &gt; 0, 1, 0),IF(COUNTIFS(ParticipantUI!$G$223:$G$227, $E28, ParticipantUI!$H$223:$H$227, F$24) &gt; 0, 1, 0),IF(COUNTIFS(ParticipantUI!$G$228:$G$229, $E28, ParticipantUI!$H$228:$H$229, F$24) &gt; 0, 1, 0),IF(COUNTIFS(ParticipantUI!$G$259:$G$261, $E28, ParticipantUI!$H$259:$H$261, F$24) &gt; 0, 1, 0),IF(COUNTIFS(ParticipantUI!$G$262:$G$263, $E28, ParticipantUI!$H$262:$H$263, F$24) &gt; 0, 1, 0),IF(COUNTIFS(ParticipantUI!$G$264:$G$265, $E28, ParticipantUI!$H$264:$H$265, F$24) &gt; 0, 1, 0),IF(COUNTIFS(ParticipantUI!$G$266:$G$267, $E28, ParticipantUI!$H$266:$H$267, F$24) &gt; 0, 1, 0),IF(COUNTIFS(ParticipantUI!$G$268:$G$268, $E28, ParticipantUI!$H$268:$H$268, F$24) &gt; 0, 1, 0),IF(COUNTIFS(ParticipantUI!$G$269:$G$269, $E28, ParticipantUI!$H$269:$H$269, F$24) &gt; 0, 1, 0),IF(COUNTIFS(ParticipantUI!$G$25:$G$29, $E28, ParticipantUI!$H$25:$H$29, F$24) &gt; 0, 1, 0),IF(COUNTIFS(ParticipantUI!$G$30:$G$33, $E28, ParticipantUI!$H$30:$H$33, F$24) &gt; 0, 1, 0),IF(COUNTIFS(ParticipantUI!$G$34:$G$37, $E28, ParticipantUI!$H$34:$H$37, F$24) &gt; 0, 1, 0),IF(COUNTIFS(ParticipantUI!$G$38:$G$40, $E28, ParticipantUI!$H$38:$H$40, F$24) &gt; 0, 1, 0),IF(COUNTIFS(ParticipantUI!$G$41:$G$43, $E28, ParticipantUI!$H$41:$H$43, F$24) &gt; 0, 1, 0),IF(COUNTIFS(ParticipantUI!$G$44:$G$46, $E28, ParticipantUI!$H$44:$H$46, F$24) &gt; 0, 1, 0),IF(COUNTIFS(ParticipantUI!$G$72:$G$75, $E28, ParticipantUI!$H$72:$H$75, F$24) &gt; 0, 1, 0),IF(COUNTIFS(ParticipantUI!$G$76:$G$80, $E28, ParticipantUI!$H$76:$H$80, F$24) &gt; 0, 1, 0),IF(COUNTIFS(ParticipantUI!$G$81:$G$86, $E28, ParticipantUI!$H$81:$H$86, F$24) &gt; 0, 1, 0),IF(COUNTIFS(ParticipantUI!$G$87:$G$91, $E28, ParticipantUI!$H$87:$H$91, F$24) &gt; 0, 1, 0),IF(COUNTIFS(ParticipantUI!$G$92:$G$93, $E28, ParticipantUI!$H$92:$H$93, F$24) &gt; 0, 1, 0),IF(COUNTIFS(ParticipantUI!$G$94:$G$96, $E28, ParticipantUI!$H$94:$H$96, F$24) &gt; 0, 1, 0),IF(COUNTIFS(ParticipantUI!$G$118:$G$120, $E28, ParticipantUI!$H$118:$H$120, F$24) &gt; 0, 1, 0),IF(COUNTIFS(ParticipantUI!$G$121:$G$125, $E28, ParticipantUI!$H$121:$H$125, F$24) &gt; 0, 1, 0),IF(COUNTIFS(ParticipantUI!$G$126:$G$130, $E28, ParticipantUI!$H$126:$H$130, F$24) &gt; 0, 1, 0),IF(COUNTIFS(ParticipantUI!$G$131:$G$133, $E28, ParticipantUI!$H$131:$H$133, F$24) &gt; 0, 1, 0),IF(COUNTIFS(ParticipantUI!$G$134:$G$136, $E28, ParticipantUI!$H$134:$H$136, F$24) &gt; 0, 1, 0),IF(COUNTIFS(ParticipantUI!$G$137:$G$140, $E28, ParticipantUI!$H$137:$H$140, F$24) &gt; 0, 1, 0),IF(COUNTIFS(ParticipantUI!$G$158:$G$161, $E28, ParticipantUI!$H$158:$H$161, F$24) &gt; 0, 1, 0),IF(COUNTIFS(ParticipantUI!$G$162:$G$166, $E28, ParticipantUI!$H$162:$H$166, F$24) &gt; 0, 1, 0),IF(COUNTIFS(ParticipantUI!$G$167:$G$169, $E28, ParticipantUI!$H$167:$H$169, F$24) &gt; 0, 1, 0),IF(COUNTIFS(ParticipantUI!$G$170:$G$172, $E28, ParticipantUI!$H$170:$H$172, F$24) &gt; 0, 1, 0),IF(COUNTIFS(ParticipantUI!$G$173:$G$175, $E28, ParticipantUI!$H$173:$H$175, F$24) &gt; 0, 1, 0),IF(COUNTIFS(ParticipantUI!$G$176:$G$178, $E28, ParticipantUI!$H$176:$H$178, F$24) &gt; 0, 1, 0),IF(COUNTIFS(ParticipantUI!$G$195:$G$197, $E28, ParticipantUI!$H$195:$H$197, F$24) &gt; 0, 1, 0),IF(COUNTIFS(ParticipantUI!$G$198:$G$200, $E28, ParticipantUI!$H$198:$H$200, F$24) &gt; 0, 1, 0),IF(COUNTIFS(ParticipantUI!$G$201:$G$204, $E28, ParticipantUI!$H$201:$H$204, F$24) &gt; 0, 1, 0),IF(COUNTIFS(ParticipantUI!$G$205:$G$207, $E28, ParticipantUI!$H$205:$H$207, F$24) &gt; 0, 1, 0),IF(COUNTIFS(ParticipantUI!$G$208:$G$208, $E28, ParticipantUI!$H$208:$H$208, F$24) &gt; 0, 1, 0),IF(COUNTIFS(ParticipantUI!$G$209:$G$211, $E28, ParticipantUI!$H$209:$H$211, F$24) &gt; 0, 1, 0),IF(COUNTIFS(ParticipantUI!$G$230:$G$233, $E28, ParticipantUI!$H$230:$H$233, F$24) &gt; 0, 1, 0),IF(COUNTIFS(ParticipantUI!$G$234:$G$239, $E28, ParticipantUI!$H$234:$H$239, F$24) &gt; 0, 1, 0),IF(COUNTIFS(ParticipantUI!$G$240:$G$243, $E28, ParticipantUI!$H$240:$H$243, F$24) &gt; 0, 1, 0),IF(COUNTIFS(ParticipantUI!$G$244:$G$247, $E28, ParticipantUI!$H$244:$H$247, F$24) &gt; 0, 1, 0),IF(COUNTIFS(ParticipantUI!$G$248:$G$254, $E28, ParticipantUI!$H$248:$H$254, F$24) &gt; 0, 1, 0),IF(COUNTIFS(ParticipantUI!$G$255:$G$258, $E28, ParticipantUI!$H$255:$H$258, F$24) &gt; 0, 1, 0),IF(COUNTIFS(ParticipantUI!$G$270:$G$271, $E28, ParticipantUI!$H$270:$H$271, F$24) &gt; 0, 1, 0),IF(COUNTIFS(ParticipantUI!$G$272:$G$273, $E28, ParticipantUI!$H$272:$H$273, F$24) &gt; 0, 1, 0),IF(COUNTIFS(ParticipantUI!$G$274:$G$276, $E28, ParticipantUI!$H$274:$H$276, F$24) &gt; 0, 1, 0),IF(COUNTIFS(ParticipantUI!$G$277:$G$281, $E28, ParticipantUI!$H$277:$H$281, F$24) &gt; 0, 1, 0),IF(COUNTIFS(ParticipantUI!$G$282:$G$286, $E28, ParticipantUI!$H$282:$H$286, F$24) &gt; 0, 1, 0),IF(COUNTIFS(ParticipantUI!$G$287:$G$289, $E28, ParticipantUI!$H$287:$H$289, F$24) &gt; 0, 1, 0))</f>
        <v>1</v>
      </c>
      <c r="C28" s="29">
        <f>SUM(IF(COUNTIFS(ParticipantUI!$G$2:$G$5, $E28, ParticipantUI!$H$2:$H$5, G$24) &gt; 0, 1, 0),IF(COUNTIFS(ParticipantUI!$G$6:$G$11, $E28, ParticipantUI!$H$6:$H$11, G$24) &gt; 0, 1, 0),IF(COUNTIFS(ParticipantUI!$G$12:$G$16, $E28, ParticipantUI!$H$12:$H$16, G$24) &gt; 0, 1, 0),IF(COUNTIFS(ParticipantUI!$G$17:$G$17, $E28, ParticipantUI!$H$17:$H$17, G$24) &gt; 0, 1, 0),IF(COUNTIFS(ParticipantUI!$G$18:$G$20, $E28, ParticipantUI!$H$18:$H$20, G$24) &gt; 0, 1, 0),IF(COUNTIFS(ParticipantUI!$G$21:$G$24, $E28, ParticipantUI!$H$21:$H$24, G$24) &gt; 0, 1, 0),IF(COUNTIFS(ParticipantUI!$G$47:$G$52, $E28, ParticipantUI!$H$47:$H$52, G$24) &gt; 0, 1, 0),IF(COUNTIFS(ParticipantUI!$G$53:$G$56, $E28, ParticipantUI!$H$53:$H$56, G$24) &gt; 0, 1, 0),IF(COUNTIFS(ParticipantUI!$G$57:$G$61, $E28, ParticipantUI!$H$57:$H$61, G$24) &gt; 0, 1, 0),IF(COUNTIFS(ParticipantUI!$G$62:$G$63, $E28, ParticipantUI!$H$62:$H$63, G$24) &gt; 0, 1, 0),IF(COUNTIFS(ParticipantUI!$G$64:$G$67, $E28, ParticipantUI!$H$64:$H$67, G$24) &gt; 0, 1, 0),IF(COUNTIFS(ParticipantUI!$G$68:$G$71, $E28, ParticipantUI!$H$68:$H$71, G$24) &gt; 0, 1, 0),IF(COUNTIFS(ParticipantUI!$G$97:$G$100, $E28, ParticipantUI!$H$97:$H$100, G$24) &gt; 0, 1, 0),IF(COUNTIFS(ParticipantUI!$G$101:$G$104, $E28, ParticipantUI!$H$101:$H$104, G$24) &gt; 0, 1, 0),IF(COUNTIFS(ParticipantUI!$G$105:$G$107, $E28, ParticipantUI!$H$105:$H$107, G$24) &gt; 0, 1, 0),IF(COUNTIFS(ParticipantUI!$G$108:$G$110, $E28, ParticipantUI!$H$108:$H$110, G$24) &gt; 0, 1, 0),IF(COUNTIFS(ParticipantUI!$G$111:$G$114, $E28, ParticipantUI!$H$111:$H$114, G$24) &gt; 0, 1, 0),IF(COUNTIFS(ParticipantUI!$G$115:$G$117, $E28, ParticipantUI!$H$115:$H$117, G$24) &gt; 0, 1, 0),IF(COUNTIFS(ParticipantUI!$G$141:$G$146, $E28, ParticipantUI!$H$141:$H$146, G$24) &gt; 0, 1, 0),IF(COUNTIFS(ParticipantUI!$G$147:$G$148, $E28, ParticipantUI!$H$147:$H$148, G$24) &gt; 0, 1, 0),IF(COUNTIFS(ParticipantUI!$G$149:$G$150, $E28, ParticipantUI!$H$149:$H$150, G$24) &gt; 0, 1, 0),IF(COUNTIFS(ParticipantUI!$G$151:$G$152, $E28, ParticipantUI!$H$151:$H$152, G$24) &gt; 0, 1, 0),IF(COUNTIFS(ParticipantUI!$G$153:$G$154, $E28, ParticipantUI!$H$153:$H$154, G$24) &gt; 0, 1, 0),IF(COUNTIFS(ParticipantUI!$G$155:$G$157, $E28, ParticipantUI!$H$155:$H$157, G$24) &gt; 0, 1, 0),IF(COUNTIFS(ParticipantUI!$G$179:$G$183, $E28, ParticipantUI!$H$179:$H$183, G$24) &gt; 0, 1, 0),IF(COUNTIFS(ParticipantUI!$G$184:$G$186, $E28, ParticipantUI!$H$184:$H$186, G$24) &gt; 0, 1, 0),IF(COUNTIFS(ParticipantUI!$G$187:$G$189, $E28, ParticipantUI!$H$187:$H$189, G$24) &gt; 0, 1, 0),IF(COUNTIFS(ParticipantUI!$G$190:$G$190, $E28, ParticipantUI!$H$190:$H$190, G$24) &gt; 0, 1, 0),IF(COUNTIFS(ParticipantUI!$G$191:$G$192, $E28, ParticipantUI!$H$191:$H$192, G$24) &gt; 0, 1, 0),IF(COUNTIFS(ParticipantUI!$G$193:$G$194, $E28, ParticipantUI!$H$193:$H$194, G$24) &gt; 0, 1, 0),IF(COUNTIFS(ParticipantUI!$G$212:$G$215, $E28, ParticipantUI!$H$212:$H$215, G$24) &gt; 0, 1, 0),IF(COUNTIFS(ParticipantUI!$G$216:$G$218, $E28, ParticipantUI!$H$216:$H$218, G$24) &gt; 0, 1, 0),IF(COUNTIFS(ParticipantUI!$G$219:$G$220, $E28, ParticipantUI!$H$219:$H$220, G$24) &gt; 0, 1, 0),IF(COUNTIFS(ParticipantUI!$G$221:$G$222, $E28, ParticipantUI!$H$221:$H$222, G$24) &gt; 0, 1, 0),IF(COUNTIFS(ParticipantUI!$G$223:$G$227, $E28, ParticipantUI!$H$223:$H$227, G$24) &gt; 0, 1, 0),IF(COUNTIFS(ParticipantUI!$G$228:$G$229, $E28, ParticipantUI!$H$228:$H$229, G$24) &gt; 0, 1, 0),IF(COUNTIFS(ParticipantUI!$G$259:$G$261, $E28, ParticipantUI!$H$259:$H$261, G$24) &gt; 0, 1, 0),IF(COUNTIFS(ParticipantUI!$G$262:$G$263, $E28, ParticipantUI!$H$262:$H$263, G$24) &gt; 0, 1, 0),IF(COUNTIFS(ParticipantUI!$G$264:$G$265, $E28, ParticipantUI!$H$264:$H$265, G$24) &gt; 0, 1, 0),IF(COUNTIFS(ParticipantUI!$G$266:$G$267, $E28, ParticipantUI!$H$266:$H$267, G$24) &gt; 0, 1, 0),IF(COUNTIFS(ParticipantUI!$G$268:$G$268, $E28, ParticipantUI!$H$268:$H$268, G$24) &gt; 0, 1, 0),IF(COUNTIFS(ParticipantUI!$G$269:$G$269, $E28, ParticipantUI!$H$269:$H$269, G$24) &gt; 0, 1, 0),IF(COUNTIFS(ParticipantUI!$G$25:$G$29, $E28, ParticipantUI!$H$25:$H$29, G$24) &gt; 0, 1, 0),IF(COUNTIFS(ParticipantUI!$G$30:$G$33, $E28, ParticipantUI!$H$30:$H$33, G$24) &gt; 0, 1, 0),IF(COUNTIFS(ParticipantUI!$G$34:$G$37, $E28, ParticipantUI!$H$34:$H$37, G$24) &gt; 0, 1, 0),IF(COUNTIFS(ParticipantUI!$G$38:$G$40, $E28, ParticipantUI!$H$38:$H$40, G$24) &gt; 0, 1, 0),IF(COUNTIFS(ParticipantUI!$G$41:$G$43, $E28, ParticipantUI!$H$41:$H$43, G$24) &gt; 0, 1, 0),IF(COUNTIFS(ParticipantUI!$G$44:$G$46, $E28, ParticipantUI!$H$44:$H$46, G$24) &gt; 0, 1, 0),IF(COUNTIFS(ParticipantUI!$G$72:$G$75, $E28, ParticipantUI!$H$72:$H$75, G$24) &gt; 0, 1, 0),IF(COUNTIFS(ParticipantUI!$G$76:$G$80, $E28, ParticipantUI!$H$76:$H$80, G$24) &gt; 0, 1, 0),IF(COUNTIFS(ParticipantUI!$G$81:$G$86, $E28, ParticipantUI!$H$81:$H$86, G$24) &gt; 0, 1, 0),IF(COUNTIFS(ParticipantUI!$G$87:$G$91, $E28, ParticipantUI!$H$87:$H$91, G$24) &gt; 0, 1, 0),IF(COUNTIFS(ParticipantUI!$G$92:$G$93, $E28, ParticipantUI!$H$92:$H$93, G$24) &gt; 0, 1, 0),IF(COUNTIFS(ParticipantUI!$G$94:$G$96, $E28, ParticipantUI!$H$94:$H$96, G$24) &gt; 0, 1, 0),IF(COUNTIFS(ParticipantUI!$G$118:$G$120, $E28, ParticipantUI!$H$118:$H$120, G$24) &gt; 0, 1, 0),IF(COUNTIFS(ParticipantUI!$G$121:$G$125, $E28, ParticipantUI!$H$121:$H$125, G$24) &gt; 0, 1, 0),IF(COUNTIFS(ParticipantUI!$G$126:$G$130, $E28, ParticipantUI!$H$126:$H$130, G$24) &gt; 0, 1, 0),IF(COUNTIFS(ParticipantUI!$G$131:$G$133, $E28, ParticipantUI!$H$131:$H$133, G$24) &gt; 0, 1, 0),IF(COUNTIFS(ParticipantUI!$G$134:$G$136, $E28, ParticipantUI!$H$134:$H$136, G$24) &gt; 0, 1, 0),IF(COUNTIFS(ParticipantUI!$G$137:$G$140, $E28, ParticipantUI!$H$137:$H$140, G$24) &gt; 0, 1, 0),IF(COUNTIFS(ParticipantUI!$G$158:$G$161, $E28, ParticipantUI!$H$158:$H$161, G$24) &gt; 0, 1, 0),IF(COUNTIFS(ParticipantUI!$G$162:$G$166, $E28, ParticipantUI!$H$162:$H$166, G$24) &gt; 0, 1, 0),IF(COUNTIFS(ParticipantUI!$G$167:$G$169, $E28, ParticipantUI!$H$167:$H$169, G$24) &gt; 0, 1, 0),IF(COUNTIFS(ParticipantUI!$G$170:$G$172, $E28, ParticipantUI!$H$170:$H$172, G$24) &gt; 0, 1, 0),IF(COUNTIFS(ParticipantUI!$G$173:$G$175, $E28, ParticipantUI!$H$173:$H$175, G$24) &gt; 0, 1, 0),IF(COUNTIFS(ParticipantUI!$G$176:$G$178, $E28, ParticipantUI!$H$176:$H$178, G$24) &gt; 0, 1, 0),IF(COUNTIFS(ParticipantUI!$G$195:$G$197, $E28, ParticipantUI!$H$195:$H$197, G$24) &gt; 0, 1, 0),IF(COUNTIFS(ParticipantUI!$G$198:$G$200, $E28, ParticipantUI!$H$198:$H$200, G$24) &gt; 0, 1, 0),IF(COUNTIFS(ParticipantUI!$G$201:$G$204, $E28, ParticipantUI!$H$201:$H$204, G$24) &gt; 0, 1, 0),IF(COUNTIFS(ParticipantUI!$G$205:$G$207, $E28, ParticipantUI!$H$205:$H$207, G$24) &gt; 0, 1, 0),IF(COUNTIFS(ParticipantUI!$G$208:$G$208, $E28, ParticipantUI!$H$208:$H$208, G$24) &gt; 0, 1, 0),IF(COUNTIFS(ParticipantUI!$G$209:$G$211, $E28, ParticipantUI!$H$209:$H$211, G$24) &gt; 0, 1, 0),IF(COUNTIFS(ParticipantUI!$G$230:$G$233, $E28, ParticipantUI!$H$230:$H$233, G$24) &gt; 0, 1, 0),IF(COUNTIFS(ParticipantUI!$G$234:$G$239, $E28, ParticipantUI!$H$234:$H$239, G$24) &gt; 0, 1, 0),IF(COUNTIFS(ParticipantUI!$G$240:$G$243, $E28, ParticipantUI!$H$240:$H$243, G$24) &gt; 0, 1, 0),IF(COUNTIFS(ParticipantUI!$G$244:$G$247, $E28, ParticipantUI!$H$244:$H$247, G$24) &gt; 0, 1, 0),IF(COUNTIFS(ParticipantUI!$G$248:$G$254, $E28, ParticipantUI!$H$248:$H$254, G$24) &gt; 0, 1, 0),IF(COUNTIFS(ParticipantUI!$G$255:$G$258, $E28, ParticipantUI!$H$255:$H$258, G$24) &gt; 0, 1, 0),IF(COUNTIFS(ParticipantUI!$G$270:$G$271, $E28, ParticipantUI!$H$270:$H$271, G$24) &gt; 0, 1, 0),IF(COUNTIFS(ParticipantUI!$G$272:$G$273, $E28, ParticipantUI!$H$272:$H$273, G$24) &gt; 0, 1, 0),IF(COUNTIFS(ParticipantUI!$G$274:$G$276, $E28, ParticipantUI!$H$274:$H$276, G$24) &gt; 0, 1, 0),IF(COUNTIFS(ParticipantUI!$G$277:$G$281, $E28, ParticipantUI!$H$277:$H$281, G$24) &gt; 0, 1, 0),IF(COUNTIFS(ParticipantUI!$G$282:$G$286, $E28, ParticipantUI!$H$282:$H$286, G$24) &gt; 0, 1, 0),IF(COUNTIFS(ParticipantUI!$G$287:$G$289, $E28, ParticipantUI!$H$287:$H$289, G$24) &gt; 0, 1, 0))</f>
        <v>5</v>
      </c>
      <c r="D28" s="29">
        <f>SUM(IF(COUNTIFS(ParticipantUI!$G$2:$G$5, $E28, ParticipantUI!$H$2:$H$5, H$24) &gt; 0, 1, 0),IF(COUNTIFS(ParticipantUI!$G$6:$G$11, $E28, ParticipantUI!$H$6:$H$11, H$24) &gt; 0, 1, 0),IF(COUNTIFS(ParticipantUI!$G$12:$G$16, $E28, ParticipantUI!$H$12:$H$16, H$24) &gt; 0, 1, 0),IF(COUNTIFS(ParticipantUI!$G$17:$G$17, $E28, ParticipantUI!$H$17:$H$17, H$24) &gt; 0, 1, 0),IF(COUNTIFS(ParticipantUI!$G$18:$G$20, $E28, ParticipantUI!$H$18:$H$20, H$24) &gt; 0, 1, 0),IF(COUNTIFS(ParticipantUI!$G$21:$G$24, $E28, ParticipantUI!$H$21:$H$24, H$24) &gt; 0, 1, 0),IF(COUNTIFS(ParticipantUI!$G$47:$G$52, $E28, ParticipantUI!$H$47:$H$52, H$24) &gt; 0, 1, 0),IF(COUNTIFS(ParticipantUI!$G$53:$G$56, $E28, ParticipantUI!$H$53:$H$56, H$24) &gt; 0, 1, 0),IF(COUNTIFS(ParticipantUI!$G$57:$G$61, $E28, ParticipantUI!$H$57:$H$61, H$24) &gt; 0, 1, 0),IF(COUNTIFS(ParticipantUI!$G$62:$G$63, $E28, ParticipantUI!$H$62:$H$63, H$24) &gt; 0, 1, 0),IF(COUNTIFS(ParticipantUI!$G$64:$G$67, $E28, ParticipantUI!$H$64:$H$67, H$24) &gt; 0, 1, 0),IF(COUNTIFS(ParticipantUI!$G$68:$G$71, $E28, ParticipantUI!$H$68:$H$71, H$24) &gt; 0, 1, 0),IF(COUNTIFS(ParticipantUI!$G$97:$G$100, $E28, ParticipantUI!$H$97:$H$100, H$24) &gt; 0, 1, 0),IF(COUNTIFS(ParticipantUI!$G$101:$G$104, $E28, ParticipantUI!$H$101:$H$104, H$24) &gt; 0, 1, 0),IF(COUNTIFS(ParticipantUI!$G$105:$G$107, $E28, ParticipantUI!$H$105:$H$107, H$24) &gt; 0, 1, 0),IF(COUNTIFS(ParticipantUI!$G$108:$G$110, $E28, ParticipantUI!$H$108:$H$110, H$24) &gt; 0, 1, 0),IF(COUNTIFS(ParticipantUI!$G$111:$G$114, $E28, ParticipantUI!$H$111:$H$114, H$24) &gt; 0, 1, 0),IF(COUNTIFS(ParticipantUI!$G$115:$G$117, $E28, ParticipantUI!$H$115:$H$117, H$24) &gt; 0, 1, 0),IF(COUNTIFS(ParticipantUI!$G$141:$G$146, $E28, ParticipantUI!$H$141:$H$146, H$24) &gt; 0, 1, 0),IF(COUNTIFS(ParticipantUI!$G$147:$G$148, $E28, ParticipantUI!$H$147:$H$148, H$24) &gt; 0, 1, 0),IF(COUNTIFS(ParticipantUI!$G$149:$G$150, $E28, ParticipantUI!$H$149:$H$150, H$24) &gt; 0, 1, 0),IF(COUNTIFS(ParticipantUI!$G$151:$G$152, $E28, ParticipantUI!$H$151:$H$152, H$24) &gt; 0, 1, 0),IF(COUNTIFS(ParticipantUI!$G$153:$G$154, $E28, ParticipantUI!$H$153:$H$154, H$24) &gt; 0, 1, 0),IF(COUNTIFS(ParticipantUI!$G$155:$G$157, $E28, ParticipantUI!$H$155:$H$157, H$24) &gt; 0, 1, 0),IF(COUNTIFS(ParticipantUI!$G$179:$G$183, $E28, ParticipantUI!$H$179:$H$183, H$24) &gt; 0, 1, 0),IF(COUNTIFS(ParticipantUI!$G$184:$G$186, $E28, ParticipantUI!$H$184:$H$186, H$24) &gt; 0, 1, 0),IF(COUNTIFS(ParticipantUI!$G$187:$G$189, $E28, ParticipantUI!$H$187:$H$189, H$24) &gt; 0, 1, 0),IF(COUNTIFS(ParticipantUI!$G$190:$G$190, $E28, ParticipantUI!$H$190:$H$190, H$24) &gt; 0, 1, 0),IF(COUNTIFS(ParticipantUI!$G$191:$G$192, $E28, ParticipantUI!$H$191:$H$192, H$24) &gt; 0, 1, 0),IF(COUNTIFS(ParticipantUI!$G$193:$G$194, $E28, ParticipantUI!$H$193:$H$194, H$24) &gt; 0, 1, 0),IF(COUNTIFS(ParticipantUI!$G$212:$G$215, $E28, ParticipantUI!$H$212:$H$215, H$24) &gt; 0, 1, 0),IF(COUNTIFS(ParticipantUI!$G$216:$G$218, $E28, ParticipantUI!$H$216:$H$218, H$24) &gt; 0, 1, 0),IF(COUNTIFS(ParticipantUI!$G$219:$G$220, $E28, ParticipantUI!$H$219:$H$220, H$24) &gt; 0, 1, 0),IF(COUNTIFS(ParticipantUI!$G$221:$G$222, $E28, ParticipantUI!$H$221:$H$222, H$24) &gt; 0, 1, 0),IF(COUNTIFS(ParticipantUI!$G$223:$G$227, $E28, ParticipantUI!$H$223:$H$227, H$24) &gt; 0, 1, 0),IF(COUNTIFS(ParticipantUI!$G$228:$G$229, $E28, ParticipantUI!$H$228:$H$229, H$24) &gt; 0, 1, 0),IF(COUNTIFS(ParticipantUI!$G$259:$G$261, $E28, ParticipantUI!$H$259:$H$261, H$24) &gt; 0, 1, 0),IF(COUNTIFS(ParticipantUI!$G$262:$G$263, $E28, ParticipantUI!$H$262:$H$263, H$24) &gt; 0, 1, 0),IF(COUNTIFS(ParticipantUI!$G$264:$G$265, $E28, ParticipantUI!$H$264:$H$265, H$24) &gt; 0, 1, 0),IF(COUNTIFS(ParticipantUI!$G$266:$G$267, $E28, ParticipantUI!$H$266:$H$267, H$24) &gt; 0, 1, 0),IF(COUNTIFS(ParticipantUI!$G$268:$G$268, $E28, ParticipantUI!$H$268:$H$268, H$24) &gt; 0, 1, 0),IF(COUNTIFS(ParticipantUI!$G$269:$G$269, $E28, ParticipantUI!$H$269:$H$269, H$24) &gt; 0, 1, 0),IF(COUNTIFS(ParticipantUI!$G$25:$G$29, $E28, ParticipantUI!$H$25:$H$29, H$24) &gt; 0, 1, 0),IF(COUNTIFS(ParticipantUI!$G$30:$G$33, $E28, ParticipantUI!$H$30:$H$33, H$24) &gt; 0, 1, 0),IF(COUNTIFS(ParticipantUI!$G$34:$G$37, $E28, ParticipantUI!$H$34:$H$37, H$24) &gt; 0, 1, 0),IF(COUNTIFS(ParticipantUI!$G$38:$G$40, $E28, ParticipantUI!$H$38:$H$40, H$24) &gt; 0, 1, 0),IF(COUNTIFS(ParticipantUI!$G$41:$G$43, $E28, ParticipantUI!$H$41:$H$43, H$24) &gt; 0, 1, 0),IF(COUNTIFS(ParticipantUI!$G$44:$G$46, $E28, ParticipantUI!$H$44:$H$46, H$24) &gt; 0, 1, 0),IF(COUNTIFS(ParticipantUI!$G$72:$G$75, $E28, ParticipantUI!$H$72:$H$75, H$24) &gt; 0, 1, 0),IF(COUNTIFS(ParticipantUI!$G$76:$G$80, $E28, ParticipantUI!$H$76:$H$80, H$24) &gt; 0, 1, 0),IF(COUNTIFS(ParticipantUI!$G$81:$G$86, $E28, ParticipantUI!$H$81:$H$86, H$24) &gt; 0, 1, 0),IF(COUNTIFS(ParticipantUI!$G$87:$G$91, $E28, ParticipantUI!$H$87:$H$91, H$24) &gt; 0, 1, 0),IF(COUNTIFS(ParticipantUI!$G$92:$G$93, $E28, ParticipantUI!$H$92:$H$93, H$24) &gt; 0, 1, 0),IF(COUNTIFS(ParticipantUI!$G$94:$G$96, $E28, ParticipantUI!$H$94:$H$96, H$24) &gt; 0, 1, 0),IF(COUNTIFS(ParticipantUI!$G$118:$G$120, $E28, ParticipantUI!$H$118:$H$120, H$24) &gt; 0, 1, 0),IF(COUNTIFS(ParticipantUI!$G$121:$G$125, $E28, ParticipantUI!$H$121:$H$125, H$24) &gt; 0, 1, 0),IF(COUNTIFS(ParticipantUI!$G$126:$G$130, $E28, ParticipantUI!$H$126:$H$130, H$24) &gt; 0, 1, 0),IF(COUNTIFS(ParticipantUI!$G$131:$G$133, $E28, ParticipantUI!$H$131:$H$133, H$24) &gt; 0, 1, 0),IF(COUNTIFS(ParticipantUI!$G$134:$G$136, $E28, ParticipantUI!$H$134:$H$136, H$24) &gt; 0, 1, 0),IF(COUNTIFS(ParticipantUI!$G$137:$G$140, $E28, ParticipantUI!$H$137:$H$140, H$24) &gt; 0, 1, 0),IF(COUNTIFS(ParticipantUI!$G$158:$G$161, $E28, ParticipantUI!$H$158:$H$161, H$24) &gt; 0, 1, 0),IF(COUNTIFS(ParticipantUI!$G$162:$G$166, $E28, ParticipantUI!$H$162:$H$166, H$24) &gt; 0, 1, 0),IF(COUNTIFS(ParticipantUI!$G$167:$G$169, $E28, ParticipantUI!$H$167:$H$169, H$24) &gt; 0, 1, 0),IF(COUNTIFS(ParticipantUI!$G$170:$G$172, $E28, ParticipantUI!$H$170:$H$172, H$24) &gt; 0, 1, 0),IF(COUNTIFS(ParticipantUI!$G$173:$G$175, $E28, ParticipantUI!$H$173:$H$175, H$24) &gt; 0, 1, 0),IF(COUNTIFS(ParticipantUI!$G$176:$G$178, $E28, ParticipantUI!$H$176:$H$178, H$24) &gt; 0, 1, 0),IF(COUNTIFS(ParticipantUI!$G$195:$G$197, $E28, ParticipantUI!$H$195:$H$197, H$24) &gt; 0, 1, 0),IF(COUNTIFS(ParticipantUI!$G$198:$G$200, $E28, ParticipantUI!$H$198:$H$200, H$24) &gt; 0, 1, 0),IF(COUNTIFS(ParticipantUI!$G$201:$G$204, $E28, ParticipantUI!$H$201:$H$204, H$24) &gt; 0, 1, 0),IF(COUNTIFS(ParticipantUI!$G$205:$G$207, $E28, ParticipantUI!$H$205:$H$207, H$24) &gt; 0, 1, 0),IF(COUNTIFS(ParticipantUI!$G$208:$G$208, $E28, ParticipantUI!$H$208:$H$208, H$24) &gt; 0, 1, 0),IF(COUNTIFS(ParticipantUI!$G$209:$G$211, $E28, ParticipantUI!$H$209:$H$211, H$24) &gt; 0, 1, 0),IF(COUNTIFS(ParticipantUI!$G$230:$G$233, $E28, ParticipantUI!$H$230:$H$233, H$24) &gt; 0, 1, 0),IF(COUNTIFS(ParticipantUI!$G$234:$G$239, $E28, ParticipantUI!$H$234:$H$239, H$24) &gt; 0, 1, 0),IF(COUNTIFS(ParticipantUI!$G$240:$G$243, $E28, ParticipantUI!$H$240:$H$243, H$24) &gt; 0, 1, 0),IF(COUNTIFS(ParticipantUI!$G$244:$G$247, $E28, ParticipantUI!$H$244:$H$247, H$24) &gt; 0, 1, 0),IF(COUNTIFS(ParticipantUI!$G$248:$G$254, $E28, ParticipantUI!$H$248:$H$254, H$24) &gt; 0, 1, 0),IF(COUNTIFS(ParticipantUI!$G$255:$G$258, $E28, ParticipantUI!$H$255:$H$258, H$24) &gt; 0, 1, 0),IF(COUNTIFS(ParticipantUI!$G$270:$G$271, $E28, ParticipantUI!$H$270:$H$271, H$24) &gt; 0, 1, 0),IF(COUNTIFS(ParticipantUI!$G$272:$G$273, $E28, ParticipantUI!$H$272:$H$273, H$24) &gt; 0, 1, 0),IF(COUNTIFS(ParticipantUI!$G$274:$G$276, $E28, ParticipantUI!$H$274:$H$276, H$24) &gt; 0, 1, 0),IF(COUNTIFS(ParticipantUI!$G$277:$G$281, $E28, ParticipantUI!$H$277:$H$281, H$24) &gt; 0, 1, 0),IF(COUNTIFS(ParticipantUI!$G$282:$G$286, $E28, ParticipantUI!$H$282:$H$286, H$24) &gt; 0, 1, 0),IF(COUNTIFS(ParticipantUI!$G$287:$G$289, $E28, ParticipantUI!$H$287:$H$289, H$24) &gt; 0, 1, 0))</f>
        <v>5</v>
      </c>
      <c r="E28" s="33" t="s">
        <v>937</v>
      </c>
      <c r="J28" s="38">
        <f t="shared" si="9"/>
        <v>2.8571428571428572</v>
      </c>
      <c r="K28" s="38">
        <f t="shared" si="10"/>
        <v>8.3333333333333321</v>
      </c>
      <c r="L28" s="38">
        <f t="shared" si="11"/>
        <v>13.157894736842104</v>
      </c>
    </row>
    <row r="29" spans="1:12" ht="16" customHeight="1" x14ac:dyDescent="0.15">
      <c r="A29" s="26" t="s">
        <v>791</v>
      </c>
      <c r="B29" s="29">
        <f>SUM(IF(COUNTIFS(ParticipantUI!$G$2:$G$5, $E29, ParticipantUI!$H$2:$H$5, F$24) &gt; 0, 1, 0),IF(COUNTIFS(ParticipantUI!$G$6:$G$11, $E29, ParticipantUI!$H$6:$H$11, F$24) &gt; 0, 1, 0),IF(COUNTIFS(ParticipantUI!$G$12:$G$16, $E29, ParticipantUI!$H$12:$H$16, F$24) &gt; 0, 1, 0),IF(COUNTIFS(ParticipantUI!$G$17:$G$17, $E29, ParticipantUI!$H$17:$H$17, F$24) &gt; 0, 1, 0),IF(COUNTIFS(ParticipantUI!$G$18:$G$20, $E29, ParticipantUI!$H$18:$H$20, F$24) &gt; 0, 1, 0),IF(COUNTIFS(ParticipantUI!$G$21:$G$24, $E29, ParticipantUI!$H$21:$H$24, F$24) &gt; 0, 1, 0),IF(COUNTIFS(ParticipantUI!$G$47:$G$52, $E29, ParticipantUI!$H$47:$H$52, F$24) &gt; 0, 1, 0),IF(COUNTIFS(ParticipantUI!$G$53:$G$56, $E29, ParticipantUI!$H$53:$H$56, F$24) &gt; 0, 1, 0),IF(COUNTIFS(ParticipantUI!$G$57:$G$61, $E29, ParticipantUI!$H$57:$H$61, F$24) &gt; 0, 1, 0),IF(COUNTIFS(ParticipantUI!$G$62:$G$63, $E29, ParticipantUI!$H$62:$H$63, F$24) &gt; 0, 1, 0),IF(COUNTIFS(ParticipantUI!$G$64:$G$67, $E29, ParticipantUI!$H$64:$H$67, F$24) &gt; 0, 1, 0),IF(COUNTIFS(ParticipantUI!$G$68:$G$71, $E29, ParticipantUI!$H$68:$H$71, F$24) &gt; 0, 1, 0),IF(COUNTIFS(ParticipantUI!$G$97:$G$100, $E29, ParticipantUI!$H$97:$H$100, F$24) &gt; 0, 1, 0),IF(COUNTIFS(ParticipantUI!$G$101:$G$104, $E29, ParticipantUI!$H$101:$H$104, F$24) &gt; 0, 1, 0),IF(COUNTIFS(ParticipantUI!$G$105:$G$107, $E29, ParticipantUI!$H$105:$H$107, F$24) &gt; 0, 1, 0),IF(COUNTIFS(ParticipantUI!$G$108:$G$110, $E29, ParticipantUI!$H$108:$H$110, F$24) &gt; 0, 1, 0),IF(COUNTIFS(ParticipantUI!$G$111:$G$114, $E29, ParticipantUI!$H$111:$H$114, F$24) &gt; 0, 1, 0),IF(COUNTIFS(ParticipantUI!$G$115:$G$117, $E29, ParticipantUI!$H$115:$H$117, F$24) &gt; 0, 1, 0),IF(COUNTIFS(ParticipantUI!$G$141:$G$146, $E29, ParticipantUI!$H$141:$H$146, F$24) &gt; 0, 1, 0),IF(COUNTIFS(ParticipantUI!$G$147:$G$148, $E29, ParticipantUI!$H$147:$H$148, F$24) &gt; 0, 1, 0),IF(COUNTIFS(ParticipantUI!$G$149:$G$150, $E29, ParticipantUI!$H$149:$H$150, F$24) &gt; 0, 1, 0),IF(COUNTIFS(ParticipantUI!$G$151:$G$152, $E29, ParticipantUI!$H$151:$H$152, F$24) &gt; 0, 1, 0),IF(COUNTIFS(ParticipantUI!$G$153:$G$154, $E29, ParticipantUI!$H$153:$H$154, F$24) &gt; 0, 1, 0),IF(COUNTIFS(ParticipantUI!$G$155:$G$157, $E29, ParticipantUI!$H$155:$H$157, F$24) &gt; 0, 1, 0),IF(COUNTIFS(ParticipantUI!$G$179:$G$183, $E29, ParticipantUI!$H$179:$H$183, F$24) &gt; 0, 1, 0),IF(COUNTIFS(ParticipantUI!$G$184:$G$186, $E29, ParticipantUI!$H$184:$H$186, F$24) &gt; 0, 1, 0),IF(COUNTIFS(ParticipantUI!$G$187:$G$189, $E29, ParticipantUI!$H$187:$H$189, F$24) &gt; 0, 1, 0),IF(COUNTIFS(ParticipantUI!$G$190:$G$190, $E29, ParticipantUI!$H$190:$H$190, F$24) &gt; 0, 1, 0),IF(COUNTIFS(ParticipantUI!$G$191:$G$192, $E29, ParticipantUI!$H$191:$H$192, F$24) &gt; 0, 1, 0),IF(COUNTIFS(ParticipantUI!$G$193:$G$194, $E29, ParticipantUI!$H$193:$H$194, F$24) &gt; 0, 1, 0),IF(COUNTIFS(ParticipantUI!$G$212:$G$215, $E29, ParticipantUI!$H$212:$H$215, F$24) &gt; 0, 1, 0),IF(COUNTIFS(ParticipantUI!$G$216:$G$218, $E29, ParticipantUI!$H$216:$H$218, F$24) &gt; 0, 1, 0),IF(COUNTIFS(ParticipantUI!$G$219:$G$220, $E29, ParticipantUI!$H$219:$H$220, F$24) &gt; 0, 1, 0),IF(COUNTIFS(ParticipantUI!$G$221:$G$222, $E29, ParticipantUI!$H$221:$H$222, F$24) &gt; 0, 1, 0),IF(COUNTIFS(ParticipantUI!$G$223:$G$227, $E29, ParticipantUI!$H$223:$H$227, F$24) &gt; 0, 1, 0),IF(COUNTIFS(ParticipantUI!$G$228:$G$229, $E29, ParticipantUI!$H$228:$H$229, F$24) &gt; 0, 1, 0),IF(COUNTIFS(ParticipantUI!$G$259:$G$261, $E29, ParticipantUI!$H$259:$H$261, F$24) &gt; 0, 1, 0),IF(COUNTIFS(ParticipantUI!$G$262:$G$263, $E29, ParticipantUI!$H$262:$H$263, F$24) &gt; 0, 1, 0),IF(COUNTIFS(ParticipantUI!$G$264:$G$265, $E29, ParticipantUI!$H$264:$H$265, F$24) &gt; 0, 1, 0),IF(COUNTIFS(ParticipantUI!$G$266:$G$267, $E29, ParticipantUI!$H$266:$H$267, F$24) &gt; 0, 1, 0),IF(COUNTIFS(ParticipantUI!$G$268:$G$268, $E29, ParticipantUI!$H$268:$H$268, F$24) &gt; 0, 1, 0),IF(COUNTIFS(ParticipantUI!$G$269:$G$269, $E29, ParticipantUI!$H$269:$H$269, F$24) &gt; 0, 1, 0),IF(COUNTIFS(ParticipantUI!$G$25:$G$29, $E29, ParticipantUI!$H$25:$H$29, F$24) &gt; 0, 1, 0),IF(COUNTIFS(ParticipantUI!$G$30:$G$33, $E29, ParticipantUI!$H$30:$H$33, F$24) &gt; 0, 1, 0),IF(COUNTIFS(ParticipantUI!$G$34:$G$37, $E29, ParticipantUI!$H$34:$H$37, F$24) &gt; 0, 1, 0),IF(COUNTIFS(ParticipantUI!$G$38:$G$40, $E29, ParticipantUI!$H$38:$H$40, F$24) &gt; 0, 1, 0),IF(COUNTIFS(ParticipantUI!$G$41:$G$43, $E29, ParticipantUI!$H$41:$H$43, F$24) &gt; 0, 1, 0),IF(COUNTIFS(ParticipantUI!$G$44:$G$46, $E29, ParticipantUI!$H$44:$H$46, F$24) &gt; 0, 1, 0),IF(COUNTIFS(ParticipantUI!$G$72:$G$75, $E29, ParticipantUI!$H$72:$H$75, F$24) &gt; 0, 1, 0),IF(COUNTIFS(ParticipantUI!$G$76:$G$80, $E29, ParticipantUI!$H$76:$H$80, F$24) &gt; 0, 1, 0),IF(COUNTIFS(ParticipantUI!$G$81:$G$86, $E29, ParticipantUI!$H$81:$H$86, F$24) &gt; 0, 1, 0),IF(COUNTIFS(ParticipantUI!$G$87:$G$91, $E29, ParticipantUI!$H$87:$H$91, F$24) &gt; 0, 1, 0),IF(COUNTIFS(ParticipantUI!$G$92:$G$93, $E29, ParticipantUI!$H$92:$H$93, F$24) &gt; 0, 1, 0),IF(COUNTIFS(ParticipantUI!$G$94:$G$96, $E29, ParticipantUI!$H$94:$H$96, F$24) &gt; 0, 1, 0),IF(COUNTIFS(ParticipantUI!$G$118:$G$120, $E29, ParticipantUI!$H$118:$H$120, F$24) &gt; 0, 1, 0),IF(COUNTIFS(ParticipantUI!$G$121:$G$125, $E29, ParticipantUI!$H$121:$H$125, F$24) &gt; 0, 1, 0),IF(COUNTIFS(ParticipantUI!$G$126:$G$130, $E29, ParticipantUI!$H$126:$H$130, F$24) &gt; 0, 1, 0),IF(COUNTIFS(ParticipantUI!$G$131:$G$133, $E29, ParticipantUI!$H$131:$H$133, F$24) &gt; 0, 1, 0),IF(COUNTIFS(ParticipantUI!$G$134:$G$136, $E29, ParticipantUI!$H$134:$H$136, F$24) &gt; 0, 1, 0),IF(COUNTIFS(ParticipantUI!$G$137:$G$140, $E29, ParticipantUI!$H$137:$H$140, F$24) &gt; 0, 1, 0),IF(COUNTIFS(ParticipantUI!$G$158:$G$161, $E29, ParticipantUI!$H$158:$H$161, F$24) &gt; 0, 1, 0),IF(COUNTIFS(ParticipantUI!$G$162:$G$166, $E29, ParticipantUI!$H$162:$H$166, F$24) &gt; 0, 1, 0),IF(COUNTIFS(ParticipantUI!$G$167:$G$169, $E29, ParticipantUI!$H$167:$H$169, F$24) &gt; 0, 1, 0),IF(COUNTIFS(ParticipantUI!$G$170:$G$172, $E29, ParticipantUI!$H$170:$H$172, F$24) &gt; 0, 1, 0),IF(COUNTIFS(ParticipantUI!$G$173:$G$175, $E29, ParticipantUI!$H$173:$H$175, F$24) &gt; 0, 1, 0),IF(COUNTIFS(ParticipantUI!$G$176:$G$178, $E29, ParticipantUI!$H$176:$H$178, F$24) &gt; 0, 1, 0),IF(COUNTIFS(ParticipantUI!$G$195:$G$197, $E29, ParticipantUI!$H$195:$H$197, F$24) &gt; 0, 1, 0),IF(COUNTIFS(ParticipantUI!$G$198:$G$200, $E29, ParticipantUI!$H$198:$H$200, F$24) &gt; 0, 1, 0),IF(COUNTIFS(ParticipantUI!$G$201:$G$204, $E29, ParticipantUI!$H$201:$H$204, F$24) &gt; 0, 1, 0),IF(COUNTIFS(ParticipantUI!$G$205:$G$207, $E29, ParticipantUI!$H$205:$H$207, F$24) &gt; 0, 1, 0),IF(COUNTIFS(ParticipantUI!$G$208:$G$208, $E29, ParticipantUI!$H$208:$H$208, F$24) &gt; 0, 1, 0),IF(COUNTIFS(ParticipantUI!$G$209:$G$211, $E29, ParticipantUI!$H$209:$H$211, F$24) &gt; 0, 1, 0),IF(COUNTIFS(ParticipantUI!$G$230:$G$233, $E29, ParticipantUI!$H$230:$H$233, F$24) &gt; 0, 1, 0),IF(COUNTIFS(ParticipantUI!$G$234:$G$239, $E29, ParticipantUI!$H$234:$H$239, F$24) &gt; 0, 1, 0),IF(COUNTIFS(ParticipantUI!$G$240:$G$243, $E29, ParticipantUI!$H$240:$H$243, F$24) &gt; 0, 1, 0),IF(COUNTIFS(ParticipantUI!$G$244:$G$247, $E29, ParticipantUI!$H$244:$H$247, F$24) &gt; 0, 1, 0),IF(COUNTIFS(ParticipantUI!$G$248:$G$254, $E29, ParticipantUI!$H$248:$H$254, F$24) &gt; 0, 1, 0),IF(COUNTIFS(ParticipantUI!$G$255:$G$258, $E29, ParticipantUI!$H$255:$H$258, F$24) &gt; 0, 1, 0),IF(COUNTIFS(ParticipantUI!$G$270:$G$271, $E29, ParticipantUI!$H$270:$H$271, F$24) &gt; 0, 1, 0),IF(COUNTIFS(ParticipantUI!$G$272:$G$273, $E29, ParticipantUI!$H$272:$H$273, F$24) &gt; 0, 1, 0),IF(COUNTIFS(ParticipantUI!$G$274:$G$276, $E29, ParticipantUI!$H$274:$H$276, F$24) &gt; 0, 1, 0),IF(COUNTIFS(ParticipantUI!$G$277:$G$281, $E29, ParticipantUI!$H$277:$H$281, F$24) &gt; 0, 1, 0),IF(COUNTIFS(ParticipantUI!$G$282:$G$286, $E29, ParticipantUI!$H$282:$H$286, F$24) &gt; 0, 1, 0),IF(COUNTIFS(ParticipantUI!$G$287:$G$289, $E29, ParticipantUI!$H$287:$H$289, F$24) &gt; 0, 1, 0))</f>
        <v>0</v>
      </c>
      <c r="C29" s="29">
        <f>SUM(IF(COUNTIFS(ParticipantUI!$G$2:$G$5, $E29, ParticipantUI!$H$2:$H$5, G$24) &gt; 0, 1, 0),IF(COUNTIFS(ParticipantUI!$G$6:$G$11, $E29, ParticipantUI!$H$6:$H$11, G$24) &gt; 0, 1, 0),IF(COUNTIFS(ParticipantUI!$G$12:$G$16, $E29, ParticipantUI!$H$12:$H$16, G$24) &gt; 0, 1, 0),IF(COUNTIFS(ParticipantUI!$G$17:$G$17, $E29, ParticipantUI!$H$17:$H$17, G$24) &gt; 0, 1, 0),IF(COUNTIFS(ParticipantUI!$G$18:$G$20, $E29, ParticipantUI!$H$18:$H$20, G$24) &gt; 0, 1, 0),IF(COUNTIFS(ParticipantUI!$G$21:$G$24, $E29, ParticipantUI!$H$21:$H$24, G$24) &gt; 0, 1, 0),IF(COUNTIFS(ParticipantUI!$G$47:$G$52, $E29, ParticipantUI!$H$47:$H$52, G$24) &gt; 0, 1, 0),IF(COUNTIFS(ParticipantUI!$G$53:$G$56, $E29, ParticipantUI!$H$53:$H$56, G$24) &gt; 0, 1, 0),IF(COUNTIFS(ParticipantUI!$G$57:$G$61, $E29, ParticipantUI!$H$57:$H$61, G$24) &gt; 0, 1, 0),IF(COUNTIFS(ParticipantUI!$G$62:$G$63, $E29, ParticipantUI!$H$62:$H$63, G$24) &gt; 0, 1, 0),IF(COUNTIFS(ParticipantUI!$G$64:$G$67, $E29, ParticipantUI!$H$64:$H$67, G$24) &gt; 0, 1, 0),IF(COUNTIFS(ParticipantUI!$G$68:$G$71, $E29, ParticipantUI!$H$68:$H$71, G$24) &gt; 0, 1, 0),IF(COUNTIFS(ParticipantUI!$G$97:$G$100, $E29, ParticipantUI!$H$97:$H$100, G$24) &gt; 0, 1, 0),IF(COUNTIFS(ParticipantUI!$G$101:$G$104, $E29, ParticipantUI!$H$101:$H$104, G$24) &gt; 0, 1, 0),IF(COUNTIFS(ParticipantUI!$G$105:$G$107, $E29, ParticipantUI!$H$105:$H$107, G$24) &gt; 0, 1, 0),IF(COUNTIFS(ParticipantUI!$G$108:$G$110, $E29, ParticipantUI!$H$108:$H$110, G$24) &gt; 0, 1, 0),IF(COUNTIFS(ParticipantUI!$G$111:$G$114, $E29, ParticipantUI!$H$111:$H$114, G$24) &gt; 0, 1, 0),IF(COUNTIFS(ParticipantUI!$G$115:$G$117, $E29, ParticipantUI!$H$115:$H$117, G$24) &gt; 0, 1, 0),IF(COUNTIFS(ParticipantUI!$G$141:$G$146, $E29, ParticipantUI!$H$141:$H$146, G$24) &gt; 0, 1, 0),IF(COUNTIFS(ParticipantUI!$G$147:$G$148, $E29, ParticipantUI!$H$147:$H$148, G$24) &gt; 0, 1, 0),IF(COUNTIFS(ParticipantUI!$G$149:$G$150, $E29, ParticipantUI!$H$149:$H$150, G$24) &gt; 0, 1, 0),IF(COUNTIFS(ParticipantUI!$G$151:$G$152, $E29, ParticipantUI!$H$151:$H$152, G$24) &gt; 0, 1, 0),IF(COUNTIFS(ParticipantUI!$G$153:$G$154, $E29, ParticipantUI!$H$153:$H$154, G$24) &gt; 0, 1, 0),IF(COUNTIFS(ParticipantUI!$G$155:$G$157, $E29, ParticipantUI!$H$155:$H$157, G$24) &gt; 0, 1, 0),IF(COUNTIFS(ParticipantUI!$G$179:$G$183, $E29, ParticipantUI!$H$179:$H$183, G$24) &gt; 0, 1, 0),IF(COUNTIFS(ParticipantUI!$G$184:$G$186, $E29, ParticipantUI!$H$184:$H$186, G$24) &gt; 0, 1, 0),IF(COUNTIFS(ParticipantUI!$G$187:$G$189, $E29, ParticipantUI!$H$187:$H$189, G$24) &gt; 0, 1, 0),IF(COUNTIFS(ParticipantUI!$G$190:$G$190, $E29, ParticipantUI!$H$190:$H$190, G$24) &gt; 0, 1, 0),IF(COUNTIFS(ParticipantUI!$G$191:$G$192, $E29, ParticipantUI!$H$191:$H$192, G$24) &gt; 0, 1, 0),IF(COUNTIFS(ParticipantUI!$G$193:$G$194, $E29, ParticipantUI!$H$193:$H$194, G$24) &gt; 0, 1, 0),IF(COUNTIFS(ParticipantUI!$G$212:$G$215, $E29, ParticipantUI!$H$212:$H$215, G$24) &gt; 0, 1, 0),IF(COUNTIFS(ParticipantUI!$G$216:$G$218, $E29, ParticipantUI!$H$216:$H$218, G$24) &gt; 0, 1, 0),IF(COUNTIFS(ParticipantUI!$G$219:$G$220, $E29, ParticipantUI!$H$219:$H$220, G$24) &gt; 0, 1, 0),IF(COUNTIFS(ParticipantUI!$G$221:$G$222, $E29, ParticipantUI!$H$221:$H$222, G$24) &gt; 0, 1, 0),IF(COUNTIFS(ParticipantUI!$G$223:$G$227, $E29, ParticipantUI!$H$223:$H$227, G$24) &gt; 0, 1, 0),IF(COUNTIFS(ParticipantUI!$G$228:$G$229, $E29, ParticipantUI!$H$228:$H$229, G$24) &gt; 0, 1, 0),IF(COUNTIFS(ParticipantUI!$G$259:$G$261, $E29, ParticipantUI!$H$259:$H$261, G$24) &gt; 0, 1, 0),IF(COUNTIFS(ParticipantUI!$G$262:$G$263, $E29, ParticipantUI!$H$262:$H$263, G$24) &gt; 0, 1, 0),IF(COUNTIFS(ParticipantUI!$G$264:$G$265, $E29, ParticipantUI!$H$264:$H$265, G$24) &gt; 0, 1, 0),IF(COUNTIFS(ParticipantUI!$G$266:$G$267, $E29, ParticipantUI!$H$266:$H$267, G$24) &gt; 0, 1, 0),IF(COUNTIFS(ParticipantUI!$G$268:$G$268, $E29, ParticipantUI!$H$268:$H$268, G$24) &gt; 0, 1, 0),IF(COUNTIFS(ParticipantUI!$G$269:$G$269, $E29, ParticipantUI!$H$269:$H$269, G$24) &gt; 0, 1, 0),IF(COUNTIFS(ParticipantUI!$G$25:$G$29, $E29, ParticipantUI!$H$25:$H$29, G$24) &gt; 0, 1, 0),IF(COUNTIFS(ParticipantUI!$G$30:$G$33, $E29, ParticipantUI!$H$30:$H$33, G$24) &gt; 0, 1, 0),IF(COUNTIFS(ParticipantUI!$G$34:$G$37, $E29, ParticipantUI!$H$34:$H$37, G$24) &gt; 0, 1, 0),IF(COUNTIFS(ParticipantUI!$G$38:$G$40, $E29, ParticipantUI!$H$38:$H$40, G$24) &gt; 0, 1, 0),IF(COUNTIFS(ParticipantUI!$G$41:$G$43, $E29, ParticipantUI!$H$41:$H$43, G$24) &gt; 0, 1, 0),IF(COUNTIFS(ParticipantUI!$G$44:$G$46, $E29, ParticipantUI!$H$44:$H$46, G$24) &gt; 0, 1, 0),IF(COUNTIFS(ParticipantUI!$G$72:$G$75, $E29, ParticipantUI!$H$72:$H$75, G$24) &gt; 0, 1, 0),IF(COUNTIFS(ParticipantUI!$G$76:$G$80, $E29, ParticipantUI!$H$76:$H$80, G$24) &gt; 0, 1, 0),IF(COUNTIFS(ParticipantUI!$G$81:$G$86, $E29, ParticipantUI!$H$81:$H$86, G$24) &gt; 0, 1, 0),IF(COUNTIFS(ParticipantUI!$G$87:$G$91, $E29, ParticipantUI!$H$87:$H$91, G$24) &gt; 0, 1, 0),IF(COUNTIFS(ParticipantUI!$G$92:$G$93, $E29, ParticipantUI!$H$92:$H$93, G$24) &gt; 0, 1, 0),IF(COUNTIFS(ParticipantUI!$G$94:$G$96, $E29, ParticipantUI!$H$94:$H$96, G$24) &gt; 0, 1, 0),IF(COUNTIFS(ParticipantUI!$G$118:$G$120, $E29, ParticipantUI!$H$118:$H$120, G$24) &gt; 0, 1, 0),IF(COUNTIFS(ParticipantUI!$G$121:$G$125, $E29, ParticipantUI!$H$121:$H$125, G$24) &gt; 0, 1, 0),IF(COUNTIFS(ParticipantUI!$G$126:$G$130, $E29, ParticipantUI!$H$126:$H$130, G$24) &gt; 0, 1, 0),IF(COUNTIFS(ParticipantUI!$G$131:$G$133, $E29, ParticipantUI!$H$131:$H$133, G$24) &gt; 0, 1, 0),IF(COUNTIFS(ParticipantUI!$G$134:$G$136, $E29, ParticipantUI!$H$134:$H$136, G$24) &gt; 0, 1, 0),IF(COUNTIFS(ParticipantUI!$G$137:$G$140, $E29, ParticipantUI!$H$137:$H$140, G$24) &gt; 0, 1, 0),IF(COUNTIFS(ParticipantUI!$G$158:$G$161, $E29, ParticipantUI!$H$158:$H$161, G$24) &gt; 0, 1, 0),IF(COUNTIFS(ParticipantUI!$G$162:$G$166, $E29, ParticipantUI!$H$162:$H$166, G$24) &gt; 0, 1, 0),IF(COUNTIFS(ParticipantUI!$G$167:$G$169, $E29, ParticipantUI!$H$167:$H$169, G$24) &gt; 0, 1, 0),IF(COUNTIFS(ParticipantUI!$G$170:$G$172, $E29, ParticipantUI!$H$170:$H$172, G$24) &gt; 0, 1, 0),IF(COUNTIFS(ParticipantUI!$G$173:$G$175, $E29, ParticipantUI!$H$173:$H$175, G$24) &gt; 0, 1, 0),IF(COUNTIFS(ParticipantUI!$G$176:$G$178, $E29, ParticipantUI!$H$176:$H$178, G$24) &gt; 0, 1, 0),IF(COUNTIFS(ParticipantUI!$G$195:$G$197, $E29, ParticipantUI!$H$195:$H$197, G$24) &gt; 0, 1, 0),IF(COUNTIFS(ParticipantUI!$G$198:$G$200, $E29, ParticipantUI!$H$198:$H$200, G$24) &gt; 0, 1, 0),IF(COUNTIFS(ParticipantUI!$G$201:$G$204, $E29, ParticipantUI!$H$201:$H$204, G$24) &gt; 0, 1, 0),IF(COUNTIFS(ParticipantUI!$G$205:$G$207, $E29, ParticipantUI!$H$205:$H$207, G$24) &gt; 0, 1, 0),IF(COUNTIFS(ParticipantUI!$G$208:$G$208, $E29, ParticipantUI!$H$208:$H$208, G$24) &gt; 0, 1, 0),IF(COUNTIFS(ParticipantUI!$G$209:$G$211, $E29, ParticipantUI!$H$209:$H$211, G$24) &gt; 0, 1, 0),IF(COUNTIFS(ParticipantUI!$G$230:$G$233, $E29, ParticipantUI!$H$230:$H$233, G$24) &gt; 0, 1, 0),IF(COUNTIFS(ParticipantUI!$G$234:$G$239, $E29, ParticipantUI!$H$234:$H$239, G$24) &gt; 0, 1, 0),IF(COUNTIFS(ParticipantUI!$G$240:$G$243, $E29, ParticipantUI!$H$240:$H$243, G$24) &gt; 0, 1, 0),IF(COUNTIFS(ParticipantUI!$G$244:$G$247, $E29, ParticipantUI!$H$244:$H$247, G$24) &gt; 0, 1, 0),IF(COUNTIFS(ParticipantUI!$G$248:$G$254, $E29, ParticipantUI!$H$248:$H$254, G$24) &gt; 0, 1, 0),IF(COUNTIFS(ParticipantUI!$G$255:$G$258, $E29, ParticipantUI!$H$255:$H$258, G$24) &gt; 0, 1, 0),IF(COUNTIFS(ParticipantUI!$G$270:$G$271, $E29, ParticipantUI!$H$270:$H$271, G$24) &gt; 0, 1, 0),IF(COUNTIFS(ParticipantUI!$G$272:$G$273, $E29, ParticipantUI!$H$272:$H$273, G$24) &gt; 0, 1, 0),IF(COUNTIFS(ParticipantUI!$G$274:$G$276, $E29, ParticipantUI!$H$274:$H$276, G$24) &gt; 0, 1, 0),IF(COUNTIFS(ParticipantUI!$G$277:$G$281, $E29, ParticipantUI!$H$277:$H$281, G$24) &gt; 0, 1, 0),IF(COUNTIFS(ParticipantUI!$G$282:$G$286, $E29, ParticipantUI!$H$282:$H$286, G$24) &gt; 0, 1, 0),IF(COUNTIFS(ParticipantUI!$G$287:$G$289, $E29, ParticipantUI!$H$287:$H$289, G$24) &gt; 0, 1, 0))</f>
        <v>0</v>
      </c>
      <c r="D29" s="29">
        <f>SUM(IF(COUNTIFS(ParticipantUI!$G$2:$G$5, $E29, ParticipantUI!$H$2:$H$5, H$24) &gt; 0, 1, 0),IF(COUNTIFS(ParticipantUI!$G$6:$G$11, $E29, ParticipantUI!$H$6:$H$11, H$24) &gt; 0, 1, 0),IF(COUNTIFS(ParticipantUI!$G$12:$G$16, $E29, ParticipantUI!$H$12:$H$16, H$24) &gt; 0, 1, 0),IF(COUNTIFS(ParticipantUI!$G$17:$G$17, $E29, ParticipantUI!$H$17:$H$17, H$24) &gt; 0, 1, 0),IF(COUNTIFS(ParticipantUI!$G$18:$G$20, $E29, ParticipantUI!$H$18:$H$20, H$24) &gt; 0, 1, 0),IF(COUNTIFS(ParticipantUI!$G$21:$G$24, $E29, ParticipantUI!$H$21:$H$24, H$24) &gt; 0, 1, 0),IF(COUNTIFS(ParticipantUI!$G$47:$G$52, $E29, ParticipantUI!$H$47:$H$52, H$24) &gt; 0, 1, 0),IF(COUNTIFS(ParticipantUI!$G$53:$G$56, $E29, ParticipantUI!$H$53:$H$56, H$24) &gt; 0, 1, 0),IF(COUNTIFS(ParticipantUI!$G$57:$G$61, $E29, ParticipantUI!$H$57:$H$61, H$24) &gt; 0, 1, 0),IF(COUNTIFS(ParticipantUI!$G$62:$G$63, $E29, ParticipantUI!$H$62:$H$63, H$24) &gt; 0, 1, 0),IF(COUNTIFS(ParticipantUI!$G$64:$G$67, $E29, ParticipantUI!$H$64:$H$67, H$24) &gt; 0, 1, 0),IF(COUNTIFS(ParticipantUI!$G$68:$G$71, $E29, ParticipantUI!$H$68:$H$71, H$24) &gt; 0, 1, 0),IF(COUNTIFS(ParticipantUI!$G$97:$G$100, $E29, ParticipantUI!$H$97:$H$100, H$24) &gt; 0, 1, 0),IF(COUNTIFS(ParticipantUI!$G$101:$G$104, $E29, ParticipantUI!$H$101:$H$104, H$24) &gt; 0, 1, 0),IF(COUNTIFS(ParticipantUI!$G$105:$G$107, $E29, ParticipantUI!$H$105:$H$107, H$24) &gt; 0, 1, 0),IF(COUNTIFS(ParticipantUI!$G$108:$G$110, $E29, ParticipantUI!$H$108:$H$110, H$24) &gt; 0, 1, 0),IF(COUNTIFS(ParticipantUI!$G$111:$G$114, $E29, ParticipantUI!$H$111:$H$114, H$24) &gt; 0, 1, 0),IF(COUNTIFS(ParticipantUI!$G$115:$G$117, $E29, ParticipantUI!$H$115:$H$117, H$24) &gt; 0, 1, 0),IF(COUNTIFS(ParticipantUI!$G$141:$G$146, $E29, ParticipantUI!$H$141:$H$146, H$24) &gt; 0, 1, 0),IF(COUNTIFS(ParticipantUI!$G$147:$G$148, $E29, ParticipantUI!$H$147:$H$148, H$24) &gt; 0, 1, 0),IF(COUNTIFS(ParticipantUI!$G$149:$G$150, $E29, ParticipantUI!$H$149:$H$150, H$24) &gt; 0, 1, 0),IF(COUNTIFS(ParticipantUI!$G$151:$G$152, $E29, ParticipantUI!$H$151:$H$152, H$24) &gt; 0, 1, 0),IF(COUNTIFS(ParticipantUI!$G$153:$G$154, $E29, ParticipantUI!$H$153:$H$154, H$24) &gt; 0, 1, 0),IF(COUNTIFS(ParticipantUI!$G$155:$G$157, $E29, ParticipantUI!$H$155:$H$157, H$24) &gt; 0, 1, 0),IF(COUNTIFS(ParticipantUI!$G$179:$G$183, $E29, ParticipantUI!$H$179:$H$183, H$24) &gt; 0, 1, 0),IF(COUNTIFS(ParticipantUI!$G$184:$G$186, $E29, ParticipantUI!$H$184:$H$186, H$24) &gt; 0, 1, 0),IF(COUNTIFS(ParticipantUI!$G$187:$G$189, $E29, ParticipantUI!$H$187:$H$189, H$24) &gt; 0, 1, 0),IF(COUNTIFS(ParticipantUI!$G$190:$G$190, $E29, ParticipantUI!$H$190:$H$190, H$24) &gt; 0, 1, 0),IF(COUNTIFS(ParticipantUI!$G$191:$G$192, $E29, ParticipantUI!$H$191:$H$192, H$24) &gt; 0, 1, 0),IF(COUNTIFS(ParticipantUI!$G$193:$G$194, $E29, ParticipantUI!$H$193:$H$194, H$24) &gt; 0, 1, 0),IF(COUNTIFS(ParticipantUI!$G$212:$G$215, $E29, ParticipantUI!$H$212:$H$215, H$24) &gt; 0, 1, 0),IF(COUNTIFS(ParticipantUI!$G$216:$G$218, $E29, ParticipantUI!$H$216:$H$218, H$24) &gt; 0, 1, 0),IF(COUNTIFS(ParticipantUI!$G$219:$G$220, $E29, ParticipantUI!$H$219:$H$220, H$24) &gt; 0, 1, 0),IF(COUNTIFS(ParticipantUI!$G$221:$G$222, $E29, ParticipantUI!$H$221:$H$222, H$24) &gt; 0, 1, 0),IF(COUNTIFS(ParticipantUI!$G$223:$G$227, $E29, ParticipantUI!$H$223:$H$227, H$24) &gt; 0, 1, 0),IF(COUNTIFS(ParticipantUI!$G$228:$G$229, $E29, ParticipantUI!$H$228:$H$229, H$24) &gt; 0, 1, 0),IF(COUNTIFS(ParticipantUI!$G$259:$G$261, $E29, ParticipantUI!$H$259:$H$261, H$24) &gt; 0, 1, 0),IF(COUNTIFS(ParticipantUI!$G$262:$G$263, $E29, ParticipantUI!$H$262:$H$263, H$24) &gt; 0, 1, 0),IF(COUNTIFS(ParticipantUI!$G$264:$G$265, $E29, ParticipantUI!$H$264:$H$265, H$24) &gt; 0, 1, 0),IF(COUNTIFS(ParticipantUI!$G$266:$G$267, $E29, ParticipantUI!$H$266:$H$267, H$24) &gt; 0, 1, 0),IF(COUNTIFS(ParticipantUI!$G$268:$G$268, $E29, ParticipantUI!$H$268:$H$268, H$24) &gt; 0, 1, 0),IF(COUNTIFS(ParticipantUI!$G$269:$G$269, $E29, ParticipantUI!$H$269:$H$269, H$24) &gt; 0, 1, 0),IF(COUNTIFS(ParticipantUI!$G$25:$G$29, $E29, ParticipantUI!$H$25:$H$29, H$24) &gt; 0, 1, 0),IF(COUNTIFS(ParticipantUI!$G$30:$G$33, $E29, ParticipantUI!$H$30:$H$33, H$24) &gt; 0, 1, 0),IF(COUNTIFS(ParticipantUI!$G$34:$G$37, $E29, ParticipantUI!$H$34:$H$37, H$24) &gt; 0, 1, 0),IF(COUNTIFS(ParticipantUI!$G$38:$G$40, $E29, ParticipantUI!$H$38:$H$40, H$24) &gt; 0, 1, 0),IF(COUNTIFS(ParticipantUI!$G$41:$G$43, $E29, ParticipantUI!$H$41:$H$43, H$24) &gt; 0, 1, 0),IF(COUNTIFS(ParticipantUI!$G$44:$G$46, $E29, ParticipantUI!$H$44:$H$46, H$24) &gt; 0, 1, 0),IF(COUNTIFS(ParticipantUI!$G$72:$G$75, $E29, ParticipantUI!$H$72:$H$75, H$24) &gt; 0, 1, 0),IF(COUNTIFS(ParticipantUI!$G$76:$G$80, $E29, ParticipantUI!$H$76:$H$80, H$24) &gt; 0, 1, 0),IF(COUNTIFS(ParticipantUI!$G$81:$G$86, $E29, ParticipantUI!$H$81:$H$86, H$24) &gt; 0, 1, 0),IF(COUNTIFS(ParticipantUI!$G$87:$G$91, $E29, ParticipantUI!$H$87:$H$91, H$24) &gt; 0, 1, 0),IF(COUNTIFS(ParticipantUI!$G$92:$G$93, $E29, ParticipantUI!$H$92:$H$93, H$24) &gt; 0, 1, 0),IF(COUNTIFS(ParticipantUI!$G$94:$G$96, $E29, ParticipantUI!$H$94:$H$96, H$24) &gt; 0, 1, 0),IF(COUNTIFS(ParticipantUI!$G$118:$G$120, $E29, ParticipantUI!$H$118:$H$120, H$24) &gt; 0, 1, 0),IF(COUNTIFS(ParticipantUI!$G$121:$G$125, $E29, ParticipantUI!$H$121:$H$125, H$24) &gt; 0, 1, 0),IF(COUNTIFS(ParticipantUI!$G$126:$G$130, $E29, ParticipantUI!$H$126:$H$130, H$24) &gt; 0, 1, 0),IF(COUNTIFS(ParticipantUI!$G$131:$G$133, $E29, ParticipantUI!$H$131:$H$133, H$24) &gt; 0, 1, 0),IF(COUNTIFS(ParticipantUI!$G$134:$G$136, $E29, ParticipantUI!$H$134:$H$136, H$24) &gt; 0, 1, 0),IF(COUNTIFS(ParticipantUI!$G$137:$G$140, $E29, ParticipantUI!$H$137:$H$140, H$24) &gt; 0, 1, 0),IF(COUNTIFS(ParticipantUI!$G$158:$G$161, $E29, ParticipantUI!$H$158:$H$161, H$24) &gt; 0, 1, 0),IF(COUNTIFS(ParticipantUI!$G$162:$G$166, $E29, ParticipantUI!$H$162:$H$166, H$24) &gt; 0, 1, 0),IF(COUNTIFS(ParticipantUI!$G$167:$G$169, $E29, ParticipantUI!$H$167:$H$169, H$24) &gt; 0, 1, 0),IF(COUNTIFS(ParticipantUI!$G$170:$G$172, $E29, ParticipantUI!$H$170:$H$172, H$24) &gt; 0, 1, 0),IF(COUNTIFS(ParticipantUI!$G$173:$G$175, $E29, ParticipantUI!$H$173:$H$175, H$24) &gt; 0, 1, 0),IF(COUNTIFS(ParticipantUI!$G$176:$G$178, $E29, ParticipantUI!$H$176:$H$178, H$24) &gt; 0, 1, 0),IF(COUNTIFS(ParticipantUI!$G$195:$G$197, $E29, ParticipantUI!$H$195:$H$197, H$24) &gt; 0, 1, 0),IF(COUNTIFS(ParticipantUI!$G$198:$G$200, $E29, ParticipantUI!$H$198:$H$200, H$24) &gt; 0, 1, 0),IF(COUNTIFS(ParticipantUI!$G$201:$G$204, $E29, ParticipantUI!$H$201:$H$204, H$24) &gt; 0, 1, 0),IF(COUNTIFS(ParticipantUI!$G$205:$G$207, $E29, ParticipantUI!$H$205:$H$207, H$24) &gt; 0, 1, 0),IF(COUNTIFS(ParticipantUI!$G$208:$G$208, $E29, ParticipantUI!$H$208:$H$208, H$24) &gt; 0, 1, 0),IF(COUNTIFS(ParticipantUI!$G$209:$G$211, $E29, ParticipantUI!$H$209:$H$211, H$24) &gt; 0, 1, 0),IF(COUNTIFS(ParticipantUI!$G$230:$G$233, $E29, ParticipantUI!$H$230:$H$233, H$24) &gt; 0, 1, 0),IF(COUNTIFS(ParticipantUI!$G$234:$G$239, $E29, ParticipantUI!$H$234:$H$239, H$24) &gt; 0, 1, 0),IF(COUNTIFS(ParticipantUI!$G$240:$G$243, $E29, ParticipantUI!$H$240:$H$243, H$24) &gt; 0, 1, 0),IF(COUNTIFS(ParticipantUI!$G$244:$G$247, $E29, ParticipantUI!$H$244:$H$247, H$24) &gt; 0, 1, 0),IF(COUNTIFS(ParticipantUI!$G$248:$G$254, $E29, ParticipantUI!$H$248:$H$254, H$24) &gt; 0, 1, 0),IF(COUNTIFS(ParticipantUI!$G$255:$G$258, $E29, ParticipantUI!$H$255:$H$258, H$24) &gt; 0, 1, 0),IF(COUNTIFS(ParticipantUI!$G$270:$G$271, $E29, ParticipantUI!$H$270:$H$271, H$24) &gt; 0, 1, 0),IF(COUNTIFS(ParticipantUI!$G$272:$G$273, $E29, ParticipantUI!$H$272:$H$273, H$24) &gt; 0, 1, 0),IF(COUNTIFS(ParticipantUI!$G$274:$G$276, $E29, ParticipantUI!$H$274:$H$276, H$24) &gt; 0, 1, 0),IF(COUNTIFS(ParticipantUI!$G$277:$G$281, $E29, ParticipantUI!$H$277:$H$281, H$24) &gt; 0, 1, 0),IF(COUNTIFS(ParticipantUI!$G$282:$G$286, $E29, ParticipantUI!$H$282:$H$286, H$24) &gt; 0, 1, 0),IF(COUNTIFS(ParticipantUI!$G$287:$G$289, $E29, ParticipantUI!$H$287:$H$289, H$24) &gt; 0, 1, 0))</f>
        <v>0</v>
      </c>
      <c r="E29" s="33" t="s">
        <v>938</v>
      </c>
      <c r="J29" s="38">
        <f t="shared" si="9"/>
        <v>0</v>
      </c>
      <c r="K29" s="38">
        <f t="shared" si="10"/>
        <v>0</v>
      </c>
      <c r="L29" s="38">
        <f t="shared" si="11"/>
        <v>0</v>
      </c>
    </row>
    <row r="30" spans="1:12" ht="16" customHeight="1" x14ac:dyDescent="0.15">
      <c r="A30" s="26" t="s">
        <v>14</v>
      </c>
      <c r="B30" s="29">
        <f>SUM(IF(COUNTIFS(ParticipantUI!$G$2:$G$5, $E30, ParticipantUI!$H$2:$H$5, F$24) &gt; 0, 1, 0),IF(COUNTIFS(ParticipantUI!$G$6:$G$11, $E30, ParticipantUI!$H$6:$H$11, F$24) &gt; 0, 1, 0),IF(COUNTIFS(ParticipantUI!$G$12:$G$16, $E30, ParticipantUI!$H$12:$H$16, F$24) &gt; 0, 1, 0),IF(COUNTIFS(ParticipantUI!$G$17:$G$17, $E30, ParticipantUI!$H$17:$H$17, F$24) &gt; 0, 1, 0),IF(COUNTIFS(ParticipantUI!$G$18:$G$20, $E30, ParticipantUI!$H$18:$H$20, F$24) &gt; 0, 1, 0),IF(COUNTIFS(ParticipantUI!$G$21:$G$24, $E30, ParticipantUI!$H$21:$H$24, F$24) &gt; 0, 1, 0),IF(COUNTIFS(ParticipantUI!$G$47:$G$52, $E30, ParticipantUI!$H$47:$H$52, F$24) &gt; 0, 1, 0),IF(COUNTIFS(ParticipantUI!$G$53:$G$56, $E30, ParticipantUI!$H$53:$H$56, F$24) &gt; 0, 1, 0),IF(COUNTIFS(ParticipantUI!$G$57:$G$61, $E30, ParticipantUI!$H$57:$H$61, F$24) &gt; 0, 1, 0),IF(COUNTIFS(ParticipantUI!$G$62:$G$63, $E30, ParticipantUI!$H$62:$H$63, F$24) &gt; 0, 1, 0),IF(COUNTIFS(ParticipantUI!$G$64:$G$67, $E30, ParticipantUI!$H$64:$H$67, F$24) &gt; 0, 1, 0),IF(COUNTIFS(ParticipantUI!$G$68:$G$71, $E30, ParticipantUI!$H$68:$H$71, F$24) &gt; 0, 1, 0),IF(COUNTIFS(ParticipantUI!$G$97:$G$100, $E30, ParticipantUI!$H$97:$H$100, F$24) &gt; 0, 1, 0),IF(COUNTIFS(ParticipantUI!$G$101:$G$104, $E30, ParticipantUI!$H$101:$H$104, F$24) &gt; 0, 1, 0),IF(COUNTIFS(ParticipantUI!$G$105:$G$107, $E30, ParticipantUI!$H$105:$H$107, F$24) &gt; 0, 1, 0),IF(COUNTIFS(ParticipantUI!$G$108:$G$110, $E30, ParticipantUI!$H$108:$H$110, F$24) &gt; 0, 1, 0),IF(COUNTIFS(ParticipantUI!$G$111:$G$114, $E30, ParticipantUI!$H$111:$H$114, F$24) &gt; 0, 1, 0),IF(COUNTIFS(ParticipantUI!$G$115:$G$117, $E30, ParticipantUI!$H$115:$H$117, F$24) &gt; 0, 1, 0),IF(COUNTIFS(ParticipantUI!$G$141:$G$146, $E30, ParticipantUI!$H$141:$H$146, F$24) &gt; 0, 1, 0),IF(COUNTIFS(ParticipantUI!$G$147:$G$148, $E30, ParticipantUI!$H$147:$H$148, F$24) &gt; 0, 1, 0),IF(COUNTIFS(ParticipantUI!$G$149:$G$150, $E30, ParticipantUI!$H$149:$H$150, F$24) &gt; 0, 1, 0),IF(COUNTIFS(ParticipantUI!$G$151:$G$152, $E30, ParticipantUI!$H$151:$H$152, F$24) &gt; 0, 1, 0),IF(COUNTIFS(ParticipantUI!$G$153:$G$154, $E30, ParticipantUI!$H$153:$H$154, F$24) &gt; 0, 1, 0),IF(COUNTIFS(ParticipantUI!$G$155:$G$157, $E30, ParticipantUI!$H$155:$H$157, F$24) &gt; 0, 1, 0),IF(COUNTIFS(ParticipantUI!$G$179:$G$183, $E30, ParticipantUI!$H$179:$H$183, F$24) &gt; 0, 1, 0),IF(COUNTIFS(ParticipantUI!$G$184:$G$186, $E30, ParticipantUI!$H$184:$H$186, F$24) &gt; 0, 1, 0),IF(COUNTIFS(ParticipantUI!$G$187:$G$189, $E30, ParticipantUI!$H$187:$H$189, F$24) &gt; 0, 1, 0),IF(COUNTIFS(ParticipantUI!$G$190:$G$190, $E30, ParticipantUI!$H$190:$H$190, F$24) &gt; 0, 1, 0),IF(COUNTIFS(ParticipantUI!$G$191:$G$192, $E30, ParticipantUI!$H$191:$H$192, F$24) &gt; 0, 1, 0),IF(COUNTIFS(ParticipantUI!$G$193:$G$194, $E30, ParticipantUI!$H$193:$H$194, F$24) &gt; 0, 1, 0),IF(COUNTIFS(ParticipantUI!$G$212:$G$215, $E30, ParticipantUI!$H$212:$H$215, F$24) &gt; 0, 1, 0),IF(COUNTIFS(ParticipantUI!$G$216:$G$218, $E30, ParticipantUI!$H$216:$H$218, F$24) &gt; 0, 1, 0),IF(COUNTIFS(ParticipantUI!$G$219:$G$220, $E30, ParticipantUI!$H$219:$H$220, F$24) &gt; 0, 1, 0),IF(COUNTIFS(ParticipantUI!$G$221:$G$222, $E30, ParticipantUI!$H$221:$H$222, F$24) &gt; 0, 1, 0),IF(COUNTIFS(ParticipantUI!$G$223:$G$227, $E30, ParticipantUI!$H$223:$H$227, F$24) &gt; 0, 1, 0),IF(COUNTIFS(ParticipantUI!$G$228:$G$229, $E30, ParticipantUI!$H$228:$H$229, F$24) &gt; 0, 1, 0),IF(COUNTIFS(ParticipantUI!$G$259:$G$261, $E30, ParticipantUI!$H$259:$H$261, F$24) &gt; 0, 1, 0),IF(COUNTIFS(ParticipantUI!$G$262:$G$263, $E30, ParticipantUI!$H$262:$H$263, F$24) &gt; 0, 1, 0),IF(COUNTIFS(ParticipantUI!$G$264:$G$265, $E30, ParticipantUI!$H$264:$H$265, F$24) &gt; 0, 1, 0),IF(COUNTIFS(ParticipantUI!$G$266:$G$267, $E30, ParticipantUI!$H$266:$H$267, F$24) &gt; 0, 1, 0),IF(COUNTIFS(ParticipantUI!$G$268:$G$268, $E30, ParticipantUI!$H$268:$H$268, F$24) &gt; 0, 1, 0),IF(COUNTIFS(ParticipantUI!$G$269:$G$269, $E30, ParticipantUI!$H$269:$H$269, F$24) &gt; 0, 1, 0),IF(COUNTIFS(ParticipantUI!$G$25:$G$29, $E30, ParticipantUI!$H$25:$H$29, F$24) &gt; 0, 1, 0),IF(COUNTIFS(ParticipantUI!$G$30:$G$33, $E30, ParticipantUI!$H$30:$H$33, F$24) &gt; 0, 1, 0),IF(COUNTIFS(ParticipantUI!$G$34:$G$37, $E30, ParticipantUI!$H$34:$H$37, F$24) &gt; 0, 1, 0),IF(COUNTIFS(ParticipantUI!$G$38:$G$40, $E30, ParticipantUI!$H$38:$H$40, F$24) &gt; 0, 1, 0),IF(COUNTIFS(ParticipantUI!$G$41:$G$43, $E30, ParticipantUI!$H$41:$H$43, F$24) &gt; 0, 1, 0),IF(COUNTIFS(ParticipantUI!$G$44:$G$46, $E30, ParticipantUI!$H$44:$H$46, F$24) &gt; 0, 1, 0),IF(COUNTIFS(ParticipantUI!$G$72:$G$75, $E30, ParticipantUI!$H$72:$H$75, F$24) &gt; 0, 1, 0),IF(COUNTIFS(ParticipantUI!$G$76:$G$80, $E30, ParticipantUI!$H$76:$H$80, F$24) &gt; 0, 1, 0),IF(COUNTIFS(ParticipantUI!$G$81:$G$86, $E30, ParticipantUI!$H$81:$H$86, F$24) &gt; 0, 1, 0),IF(COUNTIFS(ParticipantUI!$G$87:$G$91, $E30, ParticipantUI!$H$87:$H$91, F$24) &gt; 0, 1, 0),IF(COUNTIFS(ParticipantUI!$G$92:$G$93, $E30, ParticipantUI!$H$92:$H$93, F$24) &gt; 0, 1, 0),IF(COUNTIFS(ParticipantUI!$G$94:$G$96, $E30, ParticipantUI!$H$94:$H$96, F$24) &gt; 0, 1, 0),IF(COUNTIFS(ParticipantUI!$G$118:$G$120, $E30, ParticipantUI!$H$118:$H$120, F$24) &gt; 0, 1, 0),IF(COUNTIFS(ParticipantUI!$G$121:$G$125, $E30, ParticipantUI!$H$121:$H$125, F$24) &gt; 0, 1, 0),IF(COUNTIFS(ParticipantUI!$G$126:$G$130, $E30, ParticipantUI!$H$126:$H$130, F$24) &gt; 0, 1, 0),IF(COUNTIFS(ParticipantUI!$G$131:$G$133, $E30, ParticipantUI!$H$131:$H$133, F$24) &gt; 0, 1, 0),IF(COUNTIFS(ParticipantUI!$G$134:$G$136, $E30, ParticipantUI!$H$134:$H$136, F$24) &gt; 0, 1, 0),IF(COUNTIFS(ParticipantUI!$G$137:$G$140, $E30, ParticipantUI!$H$137:$H$140, F$24) &gt; 0, 1, 0),IF(COUNTIFS(ParticipantUI!$G$158:$G$161, $E30, ParticipantUI!$H$158:$H$161, F$24) &gt; 0, 1, 0),IF(COUNTIFS(ParticipantUI!$G$162:$G$166, $E30, ParticipantUI!$H$162:$H$166, F$24) &gt; 0, 1, 0),IF(COUNTIFS(ParticipantUI!$G$167:$G$169, $E30, ParticipantUI!$H$167:$H$169, F$24) &gt; 0, 1, 0),IF(COUNTIFS(ParticipantUI!$G$170:$G$172, $E30, ParticipantUI!$H$170:$H$172, F$24) &gt; 0, 1, 0),IF(COUNTIFS(ParticipantUI!$G$173:$G$175, $E30, ParticipantUI!$H$173:$H$175, F$24) &gt; 0, 1, 0),IF(COUNTIFS(ParticipantUI!$G$176:$G$178, $E30, ParticipantUI!$H$176:$H$178, F$24) &gt; 0, 1, 0),IF(COUNTIFS(ParticipantUI!$G$195:$G$197, $E30, ParticipantUI!$H$195:$H$197, F$24) &gt; 0, 1, 0),IF(COUNTIFS(ParticipantUI!$G$198:$G$200, $E30, ParticipantUI!$H$198:$H$200, F$24) &gt; 0, 1, 0),IF(COUNTIFS(ParticipantUI!$G$201:$G$204, $E30, ParticipantUI!$H$201:$H$204, F$24) &gt; 0, 1, 0),IF(COUNTIFS(ParticipantUI!$G$205:$G$207, $E30, ParticipantUI!$H$205:$H$207, F$24) &gt; 0, 1, 0),IF(COUNTIFS(ParticipantUI!$G$208:$G$208, $E30, ParticipantUI!$H$208:$H$208, F$24) &gt; 0, 1, 0),IF(COUNTIFS(ParticipantUI!$G$209:$G$211, $E30, ParticipantUI!$H$209:$H$211, F$24) &gt; 0, 1, 0),IF(COUNTIFS(ParticipantUI!$G$230:$G$233, $E30, ParticipantUI!$H$230:$H$233, F$24) &gt; 0, 1, 0),IF(COUNTIFS(ParticipantUI!$G$234:$G$239, $E30, ParticipantUI!$H$234:$H$239, F$24) &gt; 0, 1, 0),IF(COUNTIFS(ParticipantUI!$G$240:$G$243, $E30, ParticipantUI!$H$240:$H$243, F$24) &gt; 0, 1, 0),IF(COUNTIFS(ParticipantUI!$G$244:$G$247, $E30, ParticipantUI!$H$244:$H$247, F$24) &gt; 0, 1, 0),IF(COUNTIFS(ParticipantUI!$G$248:$G$254, $E30, ParticipantUI!$H$248:$H$254, F$24) &gt; 0, 1, 0),IF(COUNTIFS(ParticipantUI!$G$255:$G$258, $E30, ParticipantUI!$H$255:$H$258, F$24) &gt; 0, 1, 0),IF(COUNTIFS(ParticipantUI!$G$270:$G$271, $E30, ParticipantUI!$H$270:$H$271, F$24) &gt; 0, 1, 0),IF(COUNTIFS(ParticipantUI!$G$272:$G$273, $E30, ParticipantUI!$H$272:$H$273, F$24) &gt; 0, 1, 0),IF(COUNTIFS(ParticipantUI!$G$274:$G$276, $E30, ParticipantUI!$H$274:$H$276, F$24) &gt; 0, 1, 0),IF(COUNTIFS(ParticipantUI!$G$277:$G$281, $E30, ParticipantUI!$H$277:$H$281, F$24) &gt; 0, 1, 0),IF(COUNTIFS(ParticipantUI!$G$282:$G$286, $E30, ParticipantUI!$H$282:$H$286, F$24) &gt; 0, 1, 0),IF(COUNTIFS(ParticipantUI!$G$287:$G$289, $E30, ParticipantUI!$H$287:$H$289, F$24) &gt; 0, 1, 0))</f>
        <v>1</v>
      </c>
      <c r="C30" s="29">
        <f>SUM(IF(COUNTIFS(ParticipantUI!$G$2:$G$5, $E30, ParticipantUI!$H$2:$H$5, G$24) &gt; 0, 1, 0),IF(COUNTIFS(ParticipantUI!$G$6:$G$11, $E30, ParticipantUI!$H$6:$H$11, G$24) &gt; 0, 1, 0),IF(COUNTIFS(ParticipantUI!$G$12:$G$16, $E30, ParticipantUI!$H$12:$H$16, G$24) &gt; 0, 1, 0),IF(COUNTIFS(ParticipantUI!$G$17:$G$17, $E30, ParticipantUI!$H$17:$H$17, G$24) &gt; 0, 1, 0),IF(COUNTIFS(ParticipantUI!$G$18:$G$20, $E30, ParticipantUI!$H$18:$H$20, G$24) &gt; 0, 1, 0),IF(COUNTIFS(ParticipantUI!$G$21:$G$24, $E30, ParticipantUI!$H$21:$H$24, G$24) &gt; 0, 1, 0),IF(COUNTIFS(ParticipantUI!$G$47:$G$52, $E30, ParticipantUI!$H$47:$H$52, G$24) &gt; 0, 1, 0),IF(COUNTIFS(ParticipantUI!$G$53:$G$56, $E30, ParticipantUI!$H$53:$H$56, G$24) &gt; 0, 1, 0),IF(COUNTIFS(ParticipantUI!$G$57:$G$61, $E30, ParticipantUI!$H$57:$H$61, G$24) &gt; 0, 1, 0),IF(COUNTIFS(ParticipantUI!$G$62:$G$63, $E30, ParticipantUI!$H$62:$H$63, G$24) &gt; 0, 1, 0),IF(COUNTIFS(ParticipantUI!$G$64:$G$67, $E30, ParticipantUI!$H$64:$H$67, G$24) &gt; 0, 1, 0),IF(COUNTIFS(ParticipantUI!$G$68:$G$71, $E30, ParticipantUI!$H$68:$H$71, G$24) &gt; 0, 1, 0),IF(COUNTIFS(ParticipantUI!$G$97:$G$100, $E30, ParticipantUI!$H$97:$H$100, G$24) &gt; 0, 1, 0),IF(COUNTIFS(ParticipantUI!$G$101:$G$104, $E30, ParticipantUI!$H$101:$H$104, G$24) &gt; 0, 1, 0),IF(COUNTIFS(ParticipantUI!$G$105:$G$107, $E30, ParticipantUI!$H$105:$H$107, G$24) &gt; 0, 1, 0),IF(COUNTIFS(ParticipantUI!$G$108:$G$110, $E30, ParticipantUI!$H$108:$H$110, G$24) &gt; 0, 1, 0),IF(COUNTIFS(ParticipantUI!$G$111:$G$114, $E30, ParticipantUI!$H$111:$H$114, G$24) &gt; 0, 1, 0),IF(COUNTIFS(ParticipantUI!$G$115:$G$117, $E30, ParticipantUI!$H$115:$H$117, G$24) &gt; 0, 1, 0),IF(COUNTIFS(ParticipantUI!$G$141:$G$146, $E30, ParticipantUI!$H$141:$H$146, G$24) &gt; 0, 1, 0),IF(COUNTIFS(ParticipantUI!$G$147:$G$148, $E30, ParticipantUI!$H$147:$H$148, G$24) &gt; 0, 1, 0),IF(COUNTIFS(ParticipantUI!$G$149:$G$150, $E30, ParticipantUI!$H$149:$H$150, G$24) &gt; 0, 1, 0),IF(COUNTIFS(ParticipantUI!$G$151:$G$152, $E30, ParticipantUI!$H$151:$H$152, G$24) &gt; 0, 1, 0),IF(COUNTIFS(ParticipantUI!$G$153:$G$154, $E30, ParticipantUI!$H$153:$H$154, G$24) &gt; 0, 1, 0),IF(COUNTIFS(ParticipantUI!$G$155:$G$157, $E30, ParticipantUI!$H$155:$H$157, G$24) &gt; 0, 1, 0),IF(COUNTIFS(ParticipantUI!$G$179:$G$183, $E30, ParticipantUI!$H$179:$H$183, G$24) &gt; 0, 1, 0),IF(COUNTIFS(ParticipantUI!$G$184:$G$186, $E30, ParticipantUI!$H$184:$H$186, G$24) &gt; 0, 1, 0),IF(COUNTIFS(ParticipantUI!$G$187:$G$189, $E30, ParticipantUI!$H$187:$H$189, G$24) &gt; 0, 1, 0),IF(COUNTIFS(ParticipantUI!$G$190:$G$190, $E30, ParticipantUI!$H$190:$H$190, G$24) &gt; 0, 1, 0),IF(COUNTIFS(ParticipantUI!$G$191:$G$192, $E30, ParticipantUI!$H$191:$H$192, G$24) &gt; 0, 1, 0),IF(COUNTIFS(ParticipantUI!$G$193:$G$194, $E30, ParticipantUI!$H$193:$H$194, G$24) &gt; 0, 1, 0),IF(COUNTIFS(ParticipantUI!$G$212:$G$215, $E30, ParticipantUI!$H$212:$H$215, G$24) &gt; 0, 1, 0),IF(COUNTIFS(ParticipantUI!$G$216:$G$218, $E30, ParticipantUI!$H$216:$H$218, G$24) &gt; 0, 1, 0),IF(COUNTIFS(ParticipantUI!$G$219:$G$220, $E30, ParticipantUI!$H$219:$H$220, G$24) &gt; 0, 1, 0),IF(COUNTIFS(ParticipantUI!$G$221:$G$222, $E30, ParticipantUI!$H$221:$H$222, G$24) &gt; 0, 1, 0),IF(COUNTIFS(ParticipantUI!$G$223:$G$227, $E30, ParticipantUI!$H$223:$H$227, G$24) &gt; 0, 1, 0),IF(COUNTIFS(ParticipantUI!$G$228:$G$229, $E30, ParticipantUI!$H$228:$H$229, G$24) &gt; 0, 1, 0),IF(COUNTIFS(ParticipantUI!$G$259:$G$261, $E30, ParticipantUI!$H$259:$H$261, G$24) &gt; 0, 1, 0),IF(COUNTIFS(ParticipantUI!$G$262:$G$263, $E30, ParticipantUI!$H$262:$H$263, G$24) &gt; 0, 1, 0),IF(COUNTIFS(ParticipantUI!$G$264:$G$265, $E30, ParticipantUI!$H$264:$H$265, G$24) &gt; 0, 1, 0),IF(COUNTIFS(ParticipantUI!$G$266:$G$267, $E30, ParticipantUI!$H$266:$H$267, G$24) &gt; 0, 1, 0),IF(COUNTIFS(ParticipantUI!$G$268:$G$268, $E30, ParticipantUI!$H$268:$H$268, G$24) &gt; 0, 1, 0),IF(COUNTIFS(ParticipantUI!$G$269:$G$269, $E30, ParticipantUI!$H$269:$H$269, G$24) &gt; 0, 1, 0),IF(COUNTIFS(ParticipantUI!$G$25:$G$29, $E30, ParticipantUI!$H$25:$H$29, G$24) &gt; 0, 1, 0),IF(COUNTIFS(ParticipantUI!$G$30:$G$33, $E30, ParticipantUI!$H$30:$H$33, G$24) &gt; 0, 1, 0),IF(COUNTIFS(ParticipantUI!$G$34:$G$37, $E30, ParticipantUI!$H$34:$H$37, G$24) &gt; 0, 1, 0),IF(COUNTIFS(ParticipantUI!$G$38:$G$40, $E30, ParticipantUI!$H$38:$H$40, G$24) &gt; 0, 1, 0),IF(COUNTIFS(ParticipantUI!$G$41:$G$43, $E30, ParticipantUI!$H$41:$H$43, G$24) &gt; 0, 1, 0),IF(COUNTIFS(ParticipantUI!$G$44:$G$46, $E30, ParticipantUI!$H$44:$H$46, G$24) &gt; 0, 1, 0),IF(COUNTIFS(ParticipantUI!$G$72:$G$75, $E30, ParticipantUI!$H$72:$H$75, G$24) &gt; 0, 1, 0),IF(COUNTIFS(ParticipantUI!$G$76:$G$80, $E30, ParticipantUI!$H$76:$H$80, G$24) &gt; 0, 1, 0),IF(COUNTIFS(ParticipantUI!$G$81:$G$86, $E30, ParticipantUI!$H$81:$H$86, G$24) &gt; 0, 1, 0),IF(COUNTIFS(ParticipantUI!$G$87:$G$91, $E30, ParticipantUI!$H$87:$H$91, G$24) &gt; 0, 1, 0),IF(COUNTIFS(ParticipantUI!$G$92:$G$93, $E30, ParticipantUI!$H$92:$H$93, G$24) &gt; 0, 1, 0),IF(COUNTIFS(ParticipantUI!$G$94:$G$96, $E30, ParticipantUI!$H$94:$H$96, G$24) &gt; 0, 1, 0),IF(COUNTIFS(ParticipantUI!$G$118:$G$120, $E30, ParticipantUI!$H$118:$H$120, G$24) &gt; 0, 1, 0),IF(COUNTIFS(ParticipantUI!$G$121:$G$125, $E30, ParticipantUI!$H$121:$H$125, G$24) &gt; 0, 1, 0),IF(COUNTIFS(ParticipantUI!$G$126:$G$130, $E30, ParticipantUI!$H$126:$H$130, G$24) &gt; 0, 1, 0),IF(COUNTIFS(ParticipantUI!$G$131:$G$133, $E30, ParticipantUI!$H$131:$H$133, G$24) &gt; 0, 1, 0),IF(COUNTIFS(ParticipantUI!$G$134:$G$136, $E30, ParticipantUI!$H$134:$H$136, G$24) &gt; 0, 1, 0),IF(COUNTIFS(ParticipantUI!$G$137:$G$140, $E30, ParticipantUI!$H$137:$H$140, G$24) &gt; 0, 1, 0),IF(COUNTIFS(ParticipantUI!$G$158:$G$161, $E30, ParticipantUI!$H$158:$H$161, G$24) &gt; 0, 1, 0),IF(COUNTIFS(ParticipantUI!$G$162:$G$166, $E30, ParticipantUI!$H$162:$H$166, G$24) &gt; 0, 1, 0),IF(COUNTIFS(ParticipantUI!$G$167:$G$169, $E30, ParticipantUI!$H$167:$H$169, G$24) &gt; 0, 1, 0),IF(COUNTIFS(ParticipantUI!$G$170:$G$172, $E30, ParticipantUI!$H$170:$H$172, G$24) &gt; 0, 1, 0),IF(COUNTIFS(ParticipantUI!$G$173:$G$175, $E30, ParticipantUI!$H$173:$H$175, G$24) &gt; 0, 1, 0),IF(COUNTIFS(ParticipantUI!$G$176:$G$178, $E30, ParticipantUI!$H$176:$H$178, G$24) &gt; 0, 1, 0),IF(COUNTIFS(ParticipantUI!$G$195:$G$197, $E30, ParticipantUI!$H$195:$H$197, G$24) &gt; 0, 1, 0),IF(COUNTIFS(ParticipantUI!$G$198:$G$200, $E30, ParticipantUI!$H$198:$H$200, G$24) &gt; 0, 1, 0),IF(COUNTIFS(ParticipantUI!$G$201:$G$204, $E30, ParticipantUI!$H$201:$H$204, G$24) &gt; 0, 1, 0),IF(COUNTIFS(ParticipantUI!$G$205:$G$207, $E30, ParticipantUI!$H$205:$H$207, G$24) &gt; 0, 1, 0),IF(COUNTIFS(ParticipantUI!$G$208:$G$208, $E30, ParticipantUI!$H$208:$H$208, G$24) &gt; 0, 1, 0),IF(COUNTIFS(ParticipantUI!$G$209:$G$211, $E30, ParticipantUI!$H$209:$H$211, G$24) &gt; 0, 1, 0),IF(COUNTIFS(ParticipantUI!$G$230:$G$233, $E30, ParticipantUI!$H$230:$H$233, G$24) &gt; 0, 1, 0),IF(COUNTIFS(ParticipantUI!$G$234:$G$239, $E30, ParticipantUI!$H$234:$H$239, G$24) &gt; 0, 1, 0),IF(COUNTIFS(ParticipantUI!$G$240:$G$243, $E30, ParticipantUI!$H$240:$H$243, G$24) &gt; 0, 1, 0),IF(COUNTIFS(ParticipantUI!$G$244:$G$247, $E30, ParticipantUI!$H$244:$H$247, G$24) &gt; 0, 1, 0),IF(COUNTIFS(ParticipantUI!$G$248:$G$254, $E30, ParticipantUI!$H$248:$H$254, G$24) &gt; 0, 1, 0),IF(COUNTIFS(ParticipantUI!$G$255:$G$258, $E30, ParticipantUI!$H$255:$H$258, G$24) &gt; 0, 1, 0),IF(COUNTIFS(ParticipantUI!$G$270:$G$271, $E30, ParticipantUI!$H$270:$H$271, G$24) &gt; 0, 1, 0),IF(COUNTIFS(ParticipantUI!$G$272:$G$273, $E30, ParticipantUI!$H$272:$H$273, G$24) &gt; 0, 1, 0),IF(COUNTIFS(ParticipantUI!$G$274:$G$276, $E30, ParticipantUI!$H$274:$H$276, G$24) &gt; 0, 1, 0),IF(COUNTIFS(ParticipantUI!$G$277:$G$281, $E30, ParticipantUI!$H$277:$H$281, G$24) &gt; 0, 1, 0),IF(COUNTIFS(ParticipantUI!$G$282:$G$286, $E30, ParticipantUI!$H$282:$H$286, G$24) &gt; 0, 1, 0),IF(COUNTIFS(ParticipantUI!$G$287:$G$289, $E30, ParticipantUI!$H$287:$H$289, G$24) &gt; 0, 1, 0))</f>
        <v>5</v>
      </c>
      <c r="D30" s="29">
        <f>SUM(IF(COUNTIFS(ParticipantUI!$G$2:$G$5, $E30, ParticipantUI!$H$2:$H$5, H$24) &gt; 0, 1, 0),IF(COUNTIFS(ParticipantUI!$G$6:$G$11, $E30, ParticipantUI!$H$6:$H$11, H$24) &gt; 0, 1, 0),IF(COUNTIFS(ParticipantUI!$G$12:$G$16, $E30, ParticipantUI!$H$12:$H$16, H$24) &gt; 0, 1, 0),IF(COUNTIFS(ParticipantUI!$G$17:$G$17, $E30, ParticipantUI!$H$17:$H$17, H$24) &gt; 0, 1, 0),IF(COUNTIFS(ParticipantUI!$G$18:$G$20, $E30, ParticipantUI!$H$18:$H$20, H$24) &gt; 0, 1, 0),IF(COUNTIFS(ParticipantUI!$G$21:$G$24, $E30, ParticipantUI!$H$21:$H$24, H$24) &gt; 0, 1, 0),IF(COUNTIFS(ParticipantUI!$G$47:$G$52, $E30, ParticipantUI!$H$47:$H$52, H$24) &gt; 0, 1, 0),IF(COUNTIFS(ParticipantUI!$G$53:$G$56, $E30, ParticipantUI!$H$53:$H$56, H$24) &gt; 0, 1, 0),IF(COUNTIFS(ParticipantUI!$G$57:$G$61, $E30, ParticipantUI!$H$57:$H$61, H$24) &gt; 0, 1, 0),IF(COUNTIFS(ParticipantUI!$G$62:$G$63, $E30, ParticipantUI!$H$62:$H$63, H$24) &gt; 0, 1, 0),IF(COUNTIFS(ParticipantUI!$G$64:$G$67, $E30, ParticipantUI!$H$64:$H$67, H$24) &gt; 0, 1, 0),IF(COUNTIFS(ParticipantUI!$G$68:$G$71, $E30, ParticipantUI!$H$68:$H$71, H$24) &gt; 0, 1, 0),IF(COUNTIFS(ParticipantUI!$G$97:$G$100, $E30, ParticipantUI!$H$97:$H$100, H$24) &gt; 0, 1, 0),IF(COUNTIFS(ParticipantUI!$G$101:$G$104, $E30, ParticipantUI!$H$101:$H$104, H$24) &gt; 0, 1, 0),IF(COUNTIFS(ParticipantUI!$G$105:$G$107, $E30, ParticipantUI!$H$105:$H$107, H$24) &gt; 0, 1, 0),IF(COUNTIFS(ParticipantUI!$G$108:$G$110, $E30, ParticipantUI!$H$108:$H$110, H$24) &gt; 0, 1, 0),IF(COUNTIFS(ParticipantUI!$G$111:$G$114, $E30, ParticipantUI!$H$111:$H$114, H$24) &gt; 0, 1, 0),IF(COUNTIFS(ParticipantUI!$G$115:$G$117, $E30, ParticipantUI!$H$115:$H$117, H$24) &gt; 0, 1, 0),IF(COUNTIFS(ParticipantUI!$G$141:$G$146, $E30, ParticipantUI!$H$141:$H$146, H$24) &gt; 0, 1, 0),IF(COUNTIFS(ParticipantUI!$G$147:$G$148, $E30, ParticipantUI!$H$147:$H$148, H$24) &gt; 0, 1, 0),IF(COUNTIFS(ParticipantUI!$G$149:$G$150, $E30, ParticipantUI!$H$149:$H$150, H$24) &gt; 0, 1, 0),IF(COUNTIFS(ParticipantUI!$G$151:$G$152, $E30, ParticipantUI!$H$151:$H$152, H$24) &gt; 0, 1, 0),IF(COUNTIFS(ParticipantUI!$G$153:$G$154, $E30, ParticipantUI!$H$153:$H$154, H$24) &gt; 0, 1, 0),IF(COUNTIFS(ParticipantUI!$G$155:$G$157, $E30, ParticipantUI!$H$155:$H$157, H$24) &gt; 0, 1, 0),IF(COUNTIFS(ParticipantUI!$G$179:$G$183, $E30, ParticipantUI!$H$179:$H$183, H$24) &gt; 0, 1, 0),IF(COUNTIFS(ParticipantUI!$G$184:$G$186, $E30, ParticipantUI!$H$184:$H$186, H$24) &gt; 0, 1, 0),IF(COUNTIFS(ParticipantUI!$G$187:$G$189, $E30, ParticipantUI!$H$187:$H$189, H$24) &gt; 0, 1, 0),IF(COUNTIFS(ParticipantUI!$G$190:$G$190, $E30, ParticipantUI!$H$190:$H$190, H$24) &gt; 0, 1, 0),IF(COUNTIFS(ParticipantUI!$G$191:$G$192, $E30, ParticipantUI!$H$191:$H$192, H$24) &gt; 0, 1, 0),IF(COUNTIFS(ParticipantUI!$G$193:$G$194, $E30, ParticipantUI!$H$193:$H$194, H$24) &gt; 0, 1, 0),IF(COUNTIFS(ParticipantUI!$G$212:$G$215, $E30, ParticipantUI!$H$212:$H$215, H$24) &gt; 0, 1, 0),IF(COUNTIFS(ParticipantUI!$G$216:$G$218, $E30, ParticipantUI!$H$216:$H$218, H$24) &gt; 0, 1, 0),IF(COUNTIFS(ParticipantUI!$G$219:$G$220, $E30, ParticipantUI!$H$219:$H$220, H$24) &gt; 0, 1, 0),IF(COUNTIFS(ParticipantUI!$G$221:$G$222, $E30, ParticipantUI!$H$221:$H$222, H$24) &gt; 0, 1, 0),IF(COUNTIFS(ParticipantUI!$G$223:$G$227, $E30, ParticipantUI!$H$223:$H$227, H$24) &gt; 0, 1, 0),IF(COUNTIFS(ParticipantUI!$G$228:$G$229, $E30, ParticipantUI!$H$228:$H$229, H$24) &gt; 0, 1, 0),IF(COUNTIFS(ParticipantUI!$G$259:$G$261, $E30, ParticipantUI!$H$259:$H$261, H$24) &gt; 0, 1, 0),IF(COUNTIFS(ParticipantUI!$G$262:$G$263, $E30, ParticipantUI!$H$262:$H$263, H$24) &gt; 0, 1, 0),IF(COUNTIFS(ParticipantUI!$G$264:$G$265, $E30, ParticipantUI!$H$264:$H$265, H$24) &gt; 0, 1, 0),IF(COUNTIFS(ParticipantUI!$G$266:$G$267, $E30, ParticipantUI!$H$266:$H$267, H$24) &gt; 0, 1, 0),IF(COUNTIFS(ParticipantUI!$G$268:$G$268, $E30, ParticipantUI!$H$268:$H$268, H$24) &gt; 0, 1, 0),IF(COUNTIFS(ParticipantUI!$G$269:$G$269, $E30, ParticipantUI!$H$269:$H$269, H$24) &gt; 0, 1, 0),IF(COUNTIFS(ParticipantUI!$G$25:$G$29, $E30, ParticipantUI!$H$25:$H$29, H$24) &gt; 0, 1, 0),IF(COUNTIFS(ParticipantUI!$G$30:$G$33, $E30, ParticipantUI!$H$30:$H$33, H$24) &gt; 0, 1, 0),IF(COUNTIFS(ParticipantUI!$G$34:$G$37, $E30, ParticipantUI!$H$34:$H$37, H$24) &gt; 0, 1, 0),IF(COUNTIFS(ParticipantUI!$G$38:$G$40, $E30, ParticipantUI!$H$38:$H$40, H$24) &gt; 0, 1, 0),IF(COUNTIFS(ParticipantUI!$G$41:$G$43, $E30, ParticipantUI!$H$41:$H$43, H$24) &gt; 0, 1, 0),IF(COUNTIFS(ParticipantUI!$G$44:$G$46, $E30, ParticipantUI!$H$44:$H$46, H$24) &gt; 0, 1, 0),IF(COUNTIFS(ParticipantUI!$G$72:$G$75, $E30, ParticipantUI!$H$72:$H$75, H$24) &gt; 0, 1, 0),IF(COUNTIFS(ParticipantUI!$G$76:$G$80, $E30, ParticipantUI!$H$76:$H$80, H$24) &gt; 0, 1, 0),IF(COUNTIFS(ParticipantUI!$G$81:$G$86, $E30, ParticipantUI!$H$81:$H$86, H$24) &gt; 0, 1, 0),IF(COUNTIFS(ParticipantUI!$G$87:$G$91, $E30, ParticipantUI!$H$87:$H$91, H$24) &gt; 0, 1, 0),IF(COUNTIFS(ParticipantUI!$G$92:$G$93, $E30, ParticipantUI!$H$92:$H$93, H$24) &gt; 0, 1, 0),IF(COUNTIFS(ParticipantUI!$G$94:$G$96, $E30, ParticipantUI!$H$94:$H$96, H$24) &gt; 0, 1, 0),IF(COUNTIFS(ParticipantUI!$G$118:$G$120, $E30, ParticipantUI!$H$118:$H$120, H$24) &gt; 0, 1, 0),IF(COUNTIFS(ParticipantUI!$G$121:$G$125, $E30, ParticipantUI!$H$121:$H$125, H$24) &gt; 0, 1, 0),IF(COUNTIFS(ParticipantUI!$G$126:$G$130, $E30, ParticipantUI!$H$126:$H$130, H$24) &gt; 0, 1, 0),IF(COUNTIFS(ParticipantUI!$G$131:$G$133, $E30, ParticipantUI!$H$131:$H$133, H$24) &gt; 0, 1, 0),IF(COUNTIFS(ParticipantUI!$G$134:$G$136, $E30, ParticipantUI!$H$134:$H$136, H$24) &gt; 0, 1, 0),IF(COUNTIFS(ParticipantUI!$G$137:$G$140, $E30, ParticipantUI!$H$137:$H$140, H$24) &gt; 0, 1, 0),IF(COUNTIFS(ParticipantUI!$G$158:$G$161, $E30, ParticipantUI!$H$158:$H$161, H$24) &gt; 0, 1, 0),IF(COUNTIFS(ParticipantUI!$G$162:$G$166, $E30, ParticipantUI!$H$162:$H$166, H$24) &gt; 0, 1, 0),IF(COUNTIFS(ParticipantUI!$G$167:$G$169, $E30, ParticipantUI!$H$167:$H$169, H$24) &gt; 0, 1, 0),IF(COUNTIFS(ParticipantUI!$G$170:$G$172, $E30, ParticipantUI!$H$170:$H$172, H$24) &gt; 0, 1, 0),IF(COUNTIFS(ParticipantUI!$G$173:$G$175, $E30, ParticipantUI!$H$173:$H$175, H$24) &gt; 0, 1, 0),IF(COUNTIFS(ParticipantUI!$G$176:$G$178, $E30, ParticipantUI!$H$176:$H$178, H$24) &gt; 0, 1, 0),IF(COUNTIFS(ParticipantUI!$G$195:$G$197, $E30, ParticipantUI!$H$195:$H$197, H$24) &gt; 0, 1, 0),IF(COUNTIFS(ParticipantUI!$G$198:$G$200, $E30, ParticipantUI!$H$198:$H$200, H$24) &gt; 0, 1, 0),IF(COUNTIFS(ParticipantUI!$G$201:$G$204, $E30, ParticipantUI!$H$201:$H$204, H$24) &gt; 0, 1, 0),IF(COUNTIFS(ParticipantUI!$G$205:$G$207, $E30, ParticipantUI!$H$205:$H$207, H$24) &gt; 0, 1, 0),IF(COUNTIFS(ParticipantUI!$G$208:$G$208, $E30, ParticipantUI!$H$208:$H$208, H$24) &gt; 0, 1, 0),IF(COUNTIFS(ParticipantUI!$G$209:$G$211, $E30, ParticipantUI!$H$209:$H$211, H$24) &gt; 0, 1, 0),IF(COUNTIFS(ParticipantUI!$G$230:$G$233, $E30, ParticipantUI!$H$230:$H$233, H$24) &gt; 0, 1, 0),IF(COUNTIFS(ParticipantUI!$G$234:$G$239, $E30, ParticipantUI!$H$234:$H$239, H$24) &gt; 0, 1, 0),IF(COUNTIFS(ParticipantUI!$G$240:$G$243, $E30, ParticipantUI!$H$240:$H$243, H$24) &gt; 0, 1, 0),IF(COUNTIFS(ParticipantUI!$G$244:$G$247, $E30, ParticipantUI!$H$244:$H$247, H$24) &gt; 0, 1, 0),IF(COUNTIFS(ParticipantUI!$G$248:$G$254, $E30, ParticipantUI!$H$248:$H$254, H$24) &gt; 0, 1, 0),IF(COUNTIFS(ParticipantUI!$G$255:$G$258, $E30, ParticipantUI!$H$255:$H$258, H$24) &gt; 0, 1, 0),IF(COUNTIFS(ParticipantUI!$G$270:$G$271, $E30, ParticipantUI!$H$270:$H$271, H$24) &gt; 0, 1, 0),IF(COUNTIFS(ParticipantUI!$G$272:$G$273, $E30, ParticipantUI!$H$272:$H$273, H$24) &gt; 0, 1, 0),IF(COUNTIFS(ParticipantUI!$G$274:$G$276, $E30, ParticipantUI!$H$274:$H$276, H$24) &gt; 0, 1, 0),IF(COUNTIFS(ParticipantUI!$G$277:$G$281, $E30, ParticipantUI!$H$277:$H$281, H$24) &gt; 0, 1, 0),IF(COUNTIFS(ParticipantUI!$G$282:$G$286, $E30, ParticipantUI!$H$282:$H$286, H$24) &gt; 0, 1, 0),IF(COUNTIFS(ParticipantUI!$G$287:$G$289, $E30, ParticipantUI!$H$287:$H$289, H$24) &gt; 0, 1, 0))</f>
        <v>0</v>
      </c>
      <c r="E30" s="33" t="s">
        <v>939</v>
      </c>
      <c r="J30" s="38">
        <f t="shared" si="9"/>
        <v>2.8571428571428572</v>
      </c>
      <c r="K30" s="38">
        <f t="shared" si="10"/>
        <v>8.3333333333333321</v>
      </c>
      <c r="L30" s="38">
        <f t="shared" si="11"/>
        <v>0</v>
      </c>
    </row>
    <row r="31" spans="1:12" ht="16" customHeight="1" x14ac:dyDescent="0.15">
      <c r="A31" s="26" t="s">
        <v>792</v>
      </c>
      <c r="B31" s="29">
        <f>SUM(IF(COUNTIFS(ParticipantUI!$G$2:$G$5, $E31, ParticipantUI!$H$2:$H$5, F$24) &gt; 0, 1, 0),IF(COUNTIFS(ParticipantUI!$G$6:$G$11, $E31, ParticipantUI!$H$6:$H$11, F$24) &gt; 0, 1, 0),IF(COUNTIFS(ParticipantUI!$G$12:$G$16, $E31, ParticipantUI!$H$12:$H$16, F$24) &gt; 0, 1, 0),IF(COUNTIFS(ParticipantUI!$G$17:$G$17, $E31, ParticipantUI!$H$17:$H$17, F$24) &gt; 0, 1, 0),IF(COUNTIFS(ParticipantUI!$G$18:$G$20, $E31, ParticipantUI!$H$18:$H$20, F$24) &gt; 0, 1, 0),IF(COUNTIFS(ParticipantUI!$G$21:$G$24, $E31, ParticipantUI!$H$21:$H$24, F$24) &gt; 0, 1, 0),IF(COUNTIFS(ParticipantUI!$G$47:$G$52, $E31, ParticipantUI!$H$47:$H$52, F$24) &gt; 0, 1, 0),IF(COUNTIFS(ParticipantUI!$G$53:$G$56, $E31, ParticipantUI!$H$53:$H$56, F$24) &gt; 0, 1, 0),IF(COUNTIFS(ParticipantUI!$G$57:$G$61, $E31, ParticipantUI!$H$57:$H$61, F$24) &gt; 0, 1, 0),IF(COUNTIFS(ParticipantUI!$G$62:$G$63, $E31, ParticipantUI!$H$62:$H$63, F$24) &gt; 0, 1, 0),IF(COUNTIFS(ParticipantUI!$G$64:$G$67, $E31, ParticipantUI!$H$64:$H$67, F$24) &gt; 0, 1, 0),IF(COUNTIFS(ParticipantUI!$G$68:$G$71, $E31, ParticipantUI!$H$68:$H$71, F$24) &gt; 0, 1, 0),IF(COUNTIFS(ParticipantUI!$G$97:$G$100, $E31, ParticipantUI!$H$97:$H$100, F$24) &gt; 0, 1, 0),IF(COUNTIFS(ParticipantUI!$G$101:$G$104, $E31, ParticipantUI!$H$101:$H$104, F$24) &gt; 0, 1, 0),IF(COUNTIFS(ParticipantUI!$G$105:$G$107, $E31, ParticipantUI!$H$105:$H$107, F$24) &gt; 0, 1, 0),IF(COUNTIFS(ParticipantUI!$G$108:$G$110, $E31, ParticipantUI!$H$108:$H$110, F$24) &gt; 0, 1, 0),IF(COUNTIFS(ParticipantUI!$G$111:$G$114, $E31, ParticipantUI!$H$111:$H$114, F$24) &gt; 0, 1, 0),IF(COUNTIFS(ParticipantUI!$G$115:$G$117, $E31, ParticipantUI!$H$115:$H$117, F$24) &gt; 0, 1, 0),IF(COUNTIFS(ParticipantUI!$G$141:$G$146, $E31, ParticipantUI!$H$141:$H$146, F$24) &gt; 0, 1, 0),IF(COUNTIFS(ParticipantUI!$G$147:$G$148, $E31, ParticipantUI!$H$147:$H$148, F$24) &gt; 0, 1, 0),IF(COUNTIFS(ParticipantUI!$G$149:$G$150, $E31, ParticipantUI!$H$149:$H$150, F$24) &gt; 0, 1, 0),IF(COUNTIFS(ParticipantUI!$G$151:$G$152, $E31, ParticipantUI!$H$151:$H$152, F$24) &gt; 0, 1, 0),IF(COUNTIFS(ParticipantUI!$G$153:$G$154, $E31, ParticipantUI!$H$153:$H$154, F$24) &gt; 0, 1, 0),IF(COUNTIFS(ParticipantUI!$G$155:$G$157, $E31, ParticipantUI!$H$155:$H$157, F$24) &gt; 0, 1, 0),IF(COUNTIFS(ParticipantUI!$G$179:$G$183, $E31, ParticipantUI!$H$179:$H$183, F$24) &gt; 0, 1, 0),IF(COUNTIFS(ParticipantUI!$G$184:$G$186, $E31, ParticipantUI!$H$184:$H$186, F$24) &gt; 0, 1, 0),IF(COUNTIFS(ParticipantUI!$G$187:$G$189, $E31, ParticipantUI!$H$187:$H$189, F$24) &gt; 0, 1, 0),IF(COUNTIFS(ParticipantUI!$G$190:$G$190, $E31, ParticipantUI!$H$190:$H$190, F$24) &gt; 0, 1, 0),IF(COUNTIFS(ParticipantUI!$G$191:$G$192, $E31, ParticipantUI!$H$191:$H$192, F$24) &gt; 0, 1, 0),IF(COUNTIFS(ParticipantUI!$G$193:$G$194, $E31, ParticipantUI!$H$193:$H$194, F$24) &gt; 0, 1, 0),IF(COUNTIFS(ParticipantUI!$G$212:$G$215, $E31, ParticipantUI!$H$212:$H$215, F$24) &gt; 0, 1, 0),IF(COUNTIFS(ParticipantUI!$G$216:$G$218, $E31, ParticipantUI!$H$216:$H$218, F$24) &gt; 0, 1, 0),IF(COUNTIFS(ParticipantUI!$G$219:$G$220, $E31, ParticipantUI!$H$219:$H$220, F$24) &gt; 0, 1, 0),IF(COUNTIFS(ParticipantUI!$G$221:$G$222, $E31, ParticipantUI!$H$221:$H$222, F$24) &gt; 0, 1, 0),IF(COUNTIFS(ParticipantUI!$G$223:$G$227, $E31, ParticipantUI!$H$223:$H$227, F$24) &gt; 0, 1, 0),IF(COUNTIFS(ParticipantUI!$G$228:$G$229, $E31, ParticipantUI!$H$228:$H$229, F$24) &gt; 0, 1, 0),IF(COUNTIFS(ParticipantUI!$G$259:$G$261, $E31, ParticipantUI!$H$259:$H$261, F$24) &gt; 0, 1, 0),IF(COUNTIFS(ParticipantUI!$G$262:$G$263, $E31, ParticipantUI!$H$262:$H$263, F$24) &gt; 0, 1, 0),IF(COUNTIFS(ParticipantUI!$G$264:$G$265, $E31, ParticipantUI!$H$264:$H$265, F$24) &gt; 0, 1, 0),IF(COUNTIFS(ParticipantUI!$G$266:$G$267, $E31, ParticipantUI!$H$266:$H$267, F$24) &gt; 0, 1, 0),IF(COUNTIFS(ParticipantUI!$G$268:$G$268, $E31, ParticipantUI!$H$268:$H$268, F$24) &gt; 0, 1, 0),IF(COUNTIFS(ParticipantUI!$G$269:$G$269, $E31, ParticipantUI!$H$269:$H$269, F$24) &gt; 0, 1, 0),IF(COUNTIFS(ParticipantUI!$G$25:$G$29, $E31, ParticipantUI!$H$25:$H$29, F$24) &gt; 0, 1, 0),IF(COUNTIFS(ParticipantUI!$G$30:$G$33, $E31, ParticipantUI!$H$30:$H$33, F$24) &gt; 0, 1, 0),IF(COUNTIFS(ParticipantUI!$G$34:$G$37, $E31, ParticipantUI!$H$34:$H$37, F$24) &gt; 0, 1, 0),IF(COUNTIFS(ParticipantUI!$G$38:$G$40, $E31, ParticipantUI!$H$38:$H$40, F$24) &gt; 0, 1, 0),IF(COUNTIFS(ParticipantUI!$G$41:$G$43, $E31, ParticipantUI!$H$41:$H$43, F$24) &gt; 0, 1, 0),IF(COUNTIFS(ParticipantUI!$G$44:$G$46, $E31, ParticipantUI!$H$44:$H$46, F$24) &gt; 0, 1, 0),IF(COUNTIFS(ParticipantUI!$G$72:$G$75, $E31, ParticipantUI!$H$72:$H$75, F$24) &gt; 0, 1, 0),IF(COUNTIFS(ParticipantUI!$G$76:$G$80, $E31, ParticipantUI!$H$76:$H$80, F$24) &gt; 0, 1, 0),IF(COUNTIFS(ParticipantUI!$G$81:$G$86, $E31, ParticipantUI!$H$81:$H$86, F$24) &gt; 0, 1, 0),IF(COUNTIFS(ParticipantUI!$G$87:$G$91, $E31, ParticipantUI!$H$87:$H$91, F$24) &gt; 0, 1, 0),IF(COUNTIFS(ParticipantUI!$G$92:$G$93, $E31, ParticipantUI!$H$92:$H$93, F$24) &gt; 0, 1, 0),IF(COUNTIFS(ParticipantUI!$G$94:$G$96, $E31, ParticipantUI!$H$94:$H$96, F$24) &gt; 0, 1, 0),IF(COUNTIFS(ParticipantUI!$G$118:$G$120, $E31, ParticipantUI!$H$118:$H$120, F$24) &gt; 0, 1, 0),IF(COUNTIFS(ParticipantUI!$G$121:$G$125, $E31, ParticipantUI!$H$121:$H$125, F$24) &gt; 0, 1, 0),IF(COUNTIFS(ParticipantUI!$G$126:$G$130, $E31, ParticipantUI!$H$126:$H$130, F$24) &gt; 0, 1, 0),IF(COUNTIFS(ParticipantUI!$G$131:$G$133, $E31, ParticipantUI!$H$131:$H$133, F$24) &gt; 0, 1, 0),IF(COUNTIFS(ParticipantUI!$G$134:$G$136, $E31, ParticipantUI!$H$134:$H$136, F$24) &gt; 0, 1, 0),IF(COUNTIFS(ParticipantUI!$G$137:$G$140, $E31, ParticipantUI!$H$137:$H$140, F$24) &gt; 0, 1, 0),IF(COUNTIFS(ParticipantUI!$G$158:$G$161, $E31, ParticipantUI!$H$158:$H$161, F$24) &gt; 0, 1, 0),IF(COUNTIFS(ParticipantUI!$G$162:$G$166, $E31, ParticipantUI!$H$162:$H$166, F$24) &gt; 0, 1, 0),IF(COUNTIFS(ParticipantUI!$G$167:$G$169, $E31, ParticipantUI!$H$167:$H$169, F$24) &gt; 0, 1, 0),IF(COUNTIFS(ParticipantUI!$G$170:$G$172, $E31, ParticipantUI!$H$170:$H$172, F$24) &gt; 0, 1, 0),IF(COUNTIFS(ParticipantUI!$G$173:$G$175, $E31, ParticipantUI!$H$173:$H$175, F$24) &gt; 0, 1, 0),IF(COUNTIFS(ParticipantUI!$G$176:$G$178, $E31, ParticipantUI!$H$176:$H$178, F$24) &gt; 0, 1, 0),IF(COUNTIFS(ParticipantUI!$G$195:$G$197, $E31, ParticipantUI!$H$195:$H$197, F$24) &gt; 0, 1, 0),IF(COUNTIFS(ParticipantUI!$G$198:$G$200, $E31, ParticipantUI!$H$198:$H$200, F$24) &gt; 0, 1, 0),IF(COUNTIFS(ParticipantUI!$G$201:$G$204, $E31, ParticipantUI!$H$201:$H$204, F$24) &gt; 0, 1, 0),IF(COUNTIFS(ParticipantUI!$G$205:$G$207, $E31, ParticipantUI!$H$205:$H$207, F$24) &gt; 0, 1, 0),IF(COUNTIFS(ParticipantUI!$G$208:$G$208, $E31, ParticipantUI!$H$208:$H$208, F$24) &gt; 0, 1, 0),IF(COUNTIFS(ParticipantUI!$G$209:$G$211, $E31, ParticipantUI!$H$209:$H$211, F$24) &gt; 0, 1, 0),IF(COUNTIFS(ParticipantUI!$G$230:$G$233, $E31, ParticipantUI!$H$230:$H$233, F$24) &gt; 0, 1, 0),IF(COUNTIFS(ParticipantUI!$G$234:$G$239, $E31, ParticipantUI!$H$234:$H$239, F$24) &gt; 0, 1, 0),IF(COUNTIFS(ParticipantUI!$G$240:$G$243, $E31, ParticipantUI!$H$240:$H$243, F$24) &gt; 0, 1, 0),IF(COUNTIFS(ParticipantUI!$G$244:$G$247, $E31, ParticipantUI!$H$244:$H$247, F$24) &gt; 0, 1, 0),IF(COUNTIFS(ParticipantUI!$G$248:$G$254, $E31, ParticipantUI!$H$248:$H$254, F$24) &gt; 0, 1, 0),IF(COUNTIFS(ParticipantUI!$G$255:$G$258, $E31, ParticipantUI!$H$255:$H$258, F$24) &gt; 0, 1, 0),IF(COUNTIFS(ParticipantUI!$G$270:$G$271, $E31, ParticipantUI!$H$270:$H$271, F$24) &gt; 0, 1, 0),IF(COUNTIFS(ParticipantUI!$G$272:$G$273, $E31, ParticipantUI!$H$272:$H$273, F$24) &gt; 0, 1, 0),IF(COUNTIFS(ParticipantUI!$G$274:$G$276, $E31, ParticipantUI!$H$274:$H$276, F$24) &gt; 0, 1, 0),IF(COUNTIFS(ParticipantUI!$G$277:$G$281, $E31, ParticipantUI!$H$277:$H$281, F$24) &gt; 0, 1, 0),IF(COUNTIFS(ParticipantUI!$G$282:$G$286, $E31, ParticipantUI!$H$282:$H$286, F$24) &gt; 0, 1, 0),IF(COUNTIFS(ParticipantUI!$G$287:$G$289, $E31, ParticipantUI!$H$287:$H$289, F$24) &gt; 0, 1, 0))</f>
        <v>3</v>
      </c>
      <c r="C31" s="29">
        <f>SUM(IF(COUNTIFS(ParticipantUI!$G$2:$G$5, $E31, ParticipantUI!$H$2:$H$5, G$24) &gt; 0, 1, 0),IF(COUNTIFS(ParticipantUI!$G$6:$G$11, $E31, ParticipantUI!$H$6:$H$11, G$24) &gt; 0, 1, 0),IF(COUNTIFS(ParticipantUI!$G$12:$G$16, $E31, ParticipantUI!$H$12:$H$16, G$24) &gt; 0, 1, 0),IF(COUNTIFS(ParticipantUI!$G$17:$G$17, $E31, ParticipantUI!$H$17:$H$17, G$24) &gt; 0, 1, 0),IF(COUNTIFS(ParticipantUI!$G$18:$G$20, $E31, ParticipantUI!$H$18:$H$20, G$24) &gt; 0, 1, 0),IF(COUNTIFS(ParticipantUI!$G$21:$G$24, $E31, ParticipantUI!$H$21:$H$24, G$24) &gt; 0, 1, 0),IF(COUNTIFS(ParticipantUI!$G$47:$G$52, $E31, ParticipantUI!$H$47:$H$52, G$24) &gt; 0, 1, 0),IF(COUNTIFS(ParticipantUI!$G$53:$G$56, $E31, ParticipantUI!$H$53:$H$56, G$24) &gt; 0, 1, 0),IF(COUNTIFS(ParticipantUI!$G$57:$G$61, $E31, ParticipantUI!$H$57:$H$61, G$24) &gt; 0, 1, 0),IF(COUNTIFS(ParticipantUI!$G$62:$G$63, $E31, ParticipantUI!$H$62:$H$63, G$24) &gt; 0, 1, 0),IF(COUNTIFS(ParticipantUI!$G$64:$G$67, $E31, ParticipantUI!$H$64:$H$67, G$24) &gt; 0, 1, 0),IF(COUNTIFS(ParticipantUI!$G$68:$G$71, $E31, ParticipantUI!$H$68:$H$71, G$24) &gt; 0, 1, 0),IF(COUNTIFS(ParticipantUI!$G$97:$G$100, $E31, ParticipantUI!$H$97:$H$100, G$24) &gt; 0, 1, 0),IF(COUNTIFS(ParticipantUI!$G$101:$G$104, $E31, ParticipantUI!$H$101:$H$104, G$24) &gt; 0, 1, 0),IF(COUNTIFS(ParticipantUI!$G$105:$G$107, $E31, ParticipantUI!$H$105:$H$107, G$24) &gt; 0, 1, 0),IF(COUNTIFS(ParticipantUI!$G$108:$G$110, $E31, ParticipantUI!$H$108:$H$110, G$24) &gt; 0, 1, 0),IF(COUNTIFS(ParticipantUI!$G$111:$G$114, $E31, ParticipantUI!$H$111:$H$114, G$24) &gt; 0, 1, 0),IF(COUNTIFS(ParticipantUI!$G$115:$G$117, $E31, ParticipantUI!$H$115:$H$117, G$24) &gt; 0, 1, 0),IF(COUNTIFS(ParticipantUI!$G$141:$G$146, $E31, ParticipantUI!$H$141:$H$146, G$24) &gt; 0, 1, 0),IF(COUNTIFS(ParticipantUI!$G$147:$G$148, $E31, ParticipantUI!$H$147:$H$148, G$24) &gt; 0, 1, 0),IF(COUNTIFS(ParticipantUI!$G$149:$G$150, $E31, ParticipantUI!$H$149:$H$150, G$24) &gt; 0, 1, 0),IF(COUNTIFS(ParticipantUI!$G$151:$G$152, $E31, ParticipantUI!$H$151:$H$152, G$24) &gt; 0, 1, 0),IF(COUNTIFS(ParticipantUI!$G$153:$G$154, $E31, ParticipantUI!$H$153:$H$154, G$24) &gt; 0, 1, 0),IF(COUNTIFS(ParticipantUI!$G$155:$G$157, $E31, ParticipantUI!$H$155:$H$157, G$24) &gt; 0, 1, 0),IF(COUNTIFS(ParticipantUI!$G$179:$G$183, $E31, ParticipantUI!$H$179:$H$183, G$24) &gt; 0, 1, 0),IF(COUNTIFS(ParticipantUI!$G$184:$G$186, $E31, ParticipantUI!$H$184:$H$186, G$24) &gt; 0, 1, 0),IF(COUNTIFS(ParticipantUI!$G$187:$G$189, $E31, ParticipantUI!$H$187:$H$189, G$24) &gt; 0, 1, 0),IF(COUNTIFS(ParticipantUI!$G$190:$G$190, $E31, ParticipantUI!$H$190:$H$190, G$24) &gt; 0, 1, 0),IF(COUNTIFS(ParticipantUI!$G$191:$G$192, $E31, ParticipantUI!$H$191:$H$192, G$24) &gt; 0, 1, 0),IF(COUNTIFS(ParticipantUI!$G$193:$G$194, $E31, ParticipantUI!$H$193:$H$194, G$24) &gt; 0, 1, 0),IF(COUNTIFS(ParticipantUI!$G$212:$G$215, $E31, ParticipantUI!$H$212:$H$215, G$24) &gt; 0, 1, 0),IF(COUNTIFS(ParticipantUI!$G$216:$G$218, $E31, ParticipantUI!$H$216:$H$218, G$24) &gt; 0, 1, 0),IF(COUNTIFS(ParticipantUI!$G$219:$G$220, $E31, ParticipantUI!$H$219:$H$220, G$24) &gt; 0, 1, 0),IF(COUNTIFS(ParticipantUI!$G$221:$G$222, $E31, ParticipantUI!$H$221:$H$222, G$24) &gt; 0, 1, 0),IF(COUNTIFS(ParticipantUI!$G$223:$G$227, $E31, ParticipantUI!$H$223:$H$227, G$24) &gt; 0, 1, 0),IF(COUNTIFS(ParticipantUI!$G$228:$G$229, $E31, ParticipantUI!$H$228:$H$229, G$24) &gt; 0, 1, 0),IF(COUNTIFS(ParticipantUI!$G$259:$G$261, $E31, ParticipantUI!$H$259:$H$261, G$24) &gt; 0, 1, 0),IF(COUNTIFS(ParticipantUI!$G$262:$G$263, $E31, ParticipantUI!$H$262:$H$263, G$24) &gt; 0, 1, 0),IF(COUNTIFS(ParticipantUI!$G$264:$G$265, $E31, ParticipantUI!$H$264:$H$265, G$24) &gt; 0, 1, 0),IF(COUNTIFS(ParticipantUI!$G$266:$G$267, $E31, ParticipantUI!$H$266:$H$267, G$24) &gt; 0, 1, 0),IF(COUNTIFS(ParticipantUI!$G$268:$G$268, $E31, ParticipantUI!$H$268:$H$268, G$24) &gt; 0, 1, 0),IF(COUNTIFS(ParticipantUI!$G$269:$G$269, $E31, ParticipantUI!$H$269:$H$269, G$24) &gt; 0, 1, 0),IF(COUNTIFS(ParticipantUI!$G$25:$G$29, $E31, ParticipantUI!$H$25:$H$29, G$24) &gt; 0, 1, 0),IF(COUNTIFS(ParticipantUI!$G$30:$G$33, $E31, ParticipantUI!$H$30:$H$33, G$24) &gt; 0, 1, 0),IF(COUNTIFS(ParticipantUI!$G$34:$G$37, $E31, ParticipantUI!$H$34:$H$37, G$24) &gt; 0, 1, 0),IF(COUNTIFS(ParticipantUI!$G$38:$G$40, $E31, ParticipantUI!$H$38:$H$40, G$24) &gt; 0, 1, 0),IF(COUNTIFS(ParticipantUI!$G$41:$G$43, $E31, ParticipantUI!$H$41:$H$43, G$24) &gt; 0, 1, 0),IF(COUNTIFS(ParticipantUI!$G$44:$G$46, $E31, ParticipantUI!$H$44:$H$46, G$24) &gt; 0, 1, 0),IF(COUNTIFS(ParticipantUI!$G$72:$G$75, $E31, ParticipantUI!$H$72:$H$75, G$24) &gt; 0, 1, 0),IF(COUNTIFS(ParticipantUI!$G$76:$G$80, $E31, ParticipantUI!$H$76:$H$80, G$24) &gt; 0, 1, 0),IF(COUNTIFS(ParticipantUI!$G$81:$G$86, $E31, ParticipantUI!$H$81:$H$86, G$24) &gt; 0, 1, 0),IF(COUNTIFS(ParticipantUI!$G$87:$G$91, $E31, ParticipantUI!$H$87:$H$91, G$24) &gt; 0, 1, 0),IF(COUNTIFS(ParticipantUI!$G$92:$G$93, $E31, ParticipantUI!$H$92:$H$93, G$24) &gt; 0, 1, 0),IF(COUNTIFS(ParticipantUI!$G$94:$G$96, $E31, ParticipantUI!$H$94:$H$96, G$24) &gt; 0, 1, 0),IF(COUNTIFS(ParticipantUI!$G$118:$G$120, $E31, ParticipantUI!$H$118:$H$120, G$24) &gt; 0, 1, 0),IF(COUNTIFS(ParticipantUI!$G$121:$G$125, $E31, ParticipantUI!$H$121:$H$125, G$24) &gt; 0, 1, 0),IF(COUNTIFS(ParticipantUI!$G$126:$G$130, $E31, ParticipantUI!$H$126:$H$130, G$24) &gt; 0, 1, 0),IF(COUNTIFS(ParticipantUI!$G$131:$G$133, $E31, ParticipantUI!$H$131:$H$133, G$24) &gt; 0, 1, 0),IF(COUNTIFS(ParticipantUI!$G$134:$G$136, $E31, ParticipantUI!$H$134:$H$136, G$24) &gt; 0, 1, 0),IF(COUNTIFS(ParticipantUI!$G$137:$G$140, $E31, ParticipantUI!$H$137:$H$140, G$24) &gt; 0, 1, 0),IF(COUNTIFS(ParticipantUI!$G$158:$G$161, $E31, ParticipantUI!$H$158:$H$161, G$24) &gt; 0, 1, 0),IF(COUNTIFS(ParticipantUI!$G$162:$G$166, $E31, ParticipantUI!$H$162:$H$166, G$24) &gt; 0, 1, 0),IF(COUNTIFS(ParticipantUI!$G$167:$G$169, $E31, ParticipantUI!$H$167:$H$169, G$24) &gt; 0, 1, 0),IF(COUNTIFS(ParticipantUI!$G$170:$G$172, $E31, ParticipantUI!$H$170:$H$172, G$24) &gt; 0, 1, 0),IF(COUNTIFS(ParticipantUI!$G$173:$G$175, $E31, ParticipantUI!$H$173:$H$175, G$24) &gt; 0, 1, 0),IF(COUNTIFS(ParticipantUI!$G$176:$G$178, $E31, ParticipantUI!$H$176:$H$178, G$24) &gt; 0, 1, 0),IF(COUNTIFS(ParticipantUI!$G$195:$G$197, $E31, ParticipantUI!$H$195:$H$197, G$24) &gt; 0, 1, 0),IF(COUNTIFS(ParticipantUI!$G$198:$G$200, $E31, ParticipantUI!$H$198:$H$200, G$24) &gt; 0, 1, 0),IF(COUNTIFS(ParticipantUI!$G$201:$G$204, $E31, ParticipantUI!$H$201:$H$204, G$24) &gt; 0, 1, 0),IF(COUNTIFS(ParticipantUI!$G$205:$G$207, $E31, ParticipantUI!$H$205:$H$207, G$24) &gt; 0, 1, 0),IF(COUNTIFS(ParticipantUI!$G$208:$G$208, $E31, ParticipantUI!$H$208:$H$208, G$24) &gt; 0, 1, 0),IF(COUNTIFS(ParticipantUI!$G$209:$G$211, $E31, ParticipantUI!$H$209:$H$211, G$24) &gt; 0, 1, 0),IF(COUNTIFS(ParticipantUI!$G$230:$G$233, $E31, ParticipantUI!$H$230:$H$233, G$24) &gt; 0, 1, 0),IF(COUNTIFS(ParticipantUI!$G$234:$G$239, $E31, ParticipantUI!$H$234:$H$239, G$24) &gt; 0, 1, 0),IF(COUNTIFS(ParticipantUI!$G$240:$G$243, $E31, ParticipantUI!$H$240:$H$243, G$24) &gt; 0, 1, 0),IF(COUNTIFS(ParticipantUI!$G$244:$G$247, $E31, ParticipantUI!$H$244:$H$247, G$24) &gt; 0, 1, 0),IF(COUNTIFS(ParticipantUI!$G$248:$G$254, $E31, ParticipantUI!$H$248:$H$254, G$24) &gt; 0, 1, 0),IF(COUNTIFS(ParticipantUI!$G$255:$G$258, $E31, ParticipantUI!$H$255:$H$258, G$24) &gt; 0, 1, 0),IF(COUNTIFS(ParticipantUI!$G$270:$G$271, $E31, ParticipantUI!$H$270:$H$271, G$24) &gt; 0, 1, 0),IF(COUNTIFS(ParticipantUI!$G$272:$G$273, $E31, ParticipantUI!$H$272:$H$273, G$24) &gt; 0, 1, 0),IF(COUNTIFS(ParticipantUI!$G$274:$G$276, $E31, ParticipantUI!$H$274:$H$276, G$24) &gt; 0, 1, 0),IF(COUNTIFS(ParticipantUI!$G$277:$G$281, $E31, ParticipantUI!$H$277:$H$281, G$24) &gt; 0, 1, 0),IF(COUNTIFS(ParticipantUI!$G$282:$G$286, $E31, ParticipantUI!$H$282:$H$286, G$24) &gt; 0, 1, 0),IF(COUNTIFS(ParticipantUI!$G$287:$G$289, $E31, ParticipantUI!$H$287:$H$289, G$24) &gt; 0, 1, 0))</f>
        <v>3</v>
      </c>
      <c r="D31" s="29">
        <f>SUM(IF(COUNTIFS(ParticipantUI!$G$2:$G$5, $E31, ParticipantUI!$H$2:$H$5, H$24) &gt; 0, 1, 0),IF(COUNTIFS(ParticipantUI!$G$6:$G$11, $E31, ParticipantUI!$H$6:$H$11, H$24) &gt; 0, 1, 0),IF(COUNTIFS(ParticipantUI!$G$12:$G$16, $E31, ParticipantUI!$H$12:$H$16, H$24) &gt; 0, 1, 0),IF(COUNTIFS(ParticipantUI!$G$17:$G$17, $E31, ParticipantUI!$H$17:$H$17, H$24) &gt; 0, 1, 0),IF(COUNTIFS(ParticipantUI!$G$18:$G$20, $E31, ParticipantUI!$H$18:$H$20, H$24) &gt; 0, 1, 0),IF(COUNTIFS(ParticipantUI!$G$21:$G$24, $E31, ParticipantUI!$H$21:$H$24, H$24) &gt; 0, 1, 0),IF(COUNTIFS(ParticipantUI!$G$47:$G$52, $E31, ParticipantUI!$H$47:$H$52, H$24) &gt; 0, 1, 0),IF(COUNTIFS(ParticipantUI!$G$53:$G$56, $E31, ParticipantUI!$H$53:$H$56, H$24) &gt; 0, 1, 0),IF(COUNTIFS(ParticipantUI!$G$57:$G$61, $E31, ParticipantUI!$H$57:$H$61, H$24) &gt; 0, 1, 0),IF(COUNTIFS(ParticipantUI!$G$62:$G$63, $E31, ParticipantUI!$H$62:$H$63, H$24) &gt; 0, 1, 0),IF(COUNTIFS(ParticipantUI!$G$64:$G$67, $E31, ParticipantUI!$H$64:$H$67, H$24) &gt; 0, 1, 0),IF(COUNTIFS(ParticipantUI!$G$68:$G$71, $E31, ParticipantUI!$H$68:$H$71, H$24) &gt; 0, 1, 0),IF(COUNTIFS(ParticipantUI!$G$97:$G$100, $E31, ParticipantUI!$H$97:$H$100, H$24) &gt; 0, 1, 0),IF(COUNTIFS(ParticipantUI!$G$101:$G$104, $E31, ParticipantUI!$H$101:$H$104, H$24) &gt; 0, 1, 0),IF(COUNTIFS(ParticipantUI!$G$105:$G$107, $E31, ParticipantUI!$H$105:$H$107, H$24) &gt; 0, 1, 0),IF(COUNTIFS(ParticipantUI!$G$108:$G$110, $E31, ParticipantUI!$H$108:$H$110, H$24) &gt; 0, 1, 0),IF(COUNTIFS(ParticipantUI!$G$111:$G$114, $E31, ParticipantUI!$H$111:$H$114, H$24) &gt; 0, 1, 0),IF(COUNTIFS(ParticipantUI!$G$115:$G$117, $E31, ParticipantUI!$H$115:$H$117, H$24) &gt; 0, 1, 0),IF(COUNTIFS(ParticipantUI!$G$141:$G$146, $E31, ParticipantUI!$H$141:$H$146, H$24) &gt; 0, 1, 0),IF(COUNTIFS(ParticipantUI!$G$147:$G$148, $E31, ParticipantUI!$H$147:$H$148, H$24) &gt; 0, 1, 0),IF(COUNTIFS(ParticipantUI!$G$149:$G$150, $E31, ParticipantUI!$H$149:$H$150, H$24) &gt; 0, 1, 0),IF(COUNTIFS(ParticipantUI!$G$151:$G$152, $E31, ParticipantUI!$H$151:$H$152, H$24) &gt; 0, 1, 0),IF(COUNTIFS(ParticipantUI!$G$153:$G$154, $E31, ParticipantUI!$H$153:$H$154, H$24) &gt; 0, 1, 0),IF(COUNTIFS(ParticipantUI!$G$155:$G$157, $E31, ParticipantUI!$H$155:$H$157, H$24) &gt; 0, 1, 0),IF(COUNTIFS(ParticipantUI!$G$179:$G$183, $E31, ParticipantUI!$H$179:$H$183, H$24) &gt; 0, 1, 0),IF(COUNTIFS(ParticipantUI!$G$184:$G$186, $E31, ParticipantUI!$H$184:$H$186, H$24) &gt; 0, 1, 0),IF(COUNTIFS(ParticipantUI!$G$187:$G$189, $E31, ParticipantUI!$H$187:$H$189, H$24) &gt; 0, 1, 0),IF(COUNTIFS(ParticipantUI!$G$190:$G$190, $E31, ParticipantUI!$H$190:$H$190, H$24) &gt; 0, 1, 0),IF(COUNTIFS(ParticipantUI!$G$191:$G$192, $E31, ParticipantUI!$H$191:$H$192, H$24) &gt; 0, 1, 0),IF(COUNTIFS(ParticipantUI!$G$193:$G$194, $E31, ParticipantUI!$H$193:$H$194, H$24) &gt; 0, 1, 0),IF(COUNTIFS(ParticipantUI!$G$212:$G$215, $E31, ParticipantUI!$H$212:$H$215, H$24) &gt; 0, 1, 0),IF(COUNTIFS(ParticipantUI!$G$216:$G$218, $E31, ParticipantUI!$H$216:$H$218, H$24) &gt; 0, 1, 0),IF(COUNTIFS(ParticipantUI!$G$219:$G$220, $E31, ParticipantUI!$H$219:$H$220, H$24) &gt; 0, 1, 0),IF(COUNTIFS(ParticipantUI!$G$221:$G$222, $E31, ParticipantUI!$H$221:$H$222, H$24) &gt; 0, 1, 0),IF(COUNTIFS(ParticipantUI!$G$223:$G$227, $E31, ParticipantUI!$H$223:$H$227, H$24) &gt; 0, 1, 0),IF(COUNTIFS(ParticipantUI!$G$228:$G$229, $E31, ParticipantUI!$H$228:$H$229, H$24) &gt; 0, 1, 0),IF(COUNTIFS(ParticipantUI!$G$259:$G$261, $E31, ParticipantUI!$H$259:$H$261, H$24) &gt; 0, 1, 0),IF(COUNTIFS(ParticipantUI!$G$262:$G$263, $E31, ParticipantUI!$H$262:$H$263, H$24) &gt; 0, 1, 0),IF(COUNTIFS(ParticipantUI!$G$264:$G$265, $E31, ParticipantUI!$H$264:$H$265, H$24) &gt; 0, 1, 0),IF(COUNTIFS(ParticipantUI!$G$266:$G$267, $E31, ParticipantUI!$H$266:$H$267, H$24) &gt; 0, 1, 0),IF(COUNTIFS(ParticipantUI!$G$268:$G$268, $E31, ParticipantUI!$H$268:$H$268, H$24) &gt; 0, 1, 0),IF(COUNTIFS(ParticipantUI!$G$269:$G$269, $E31, ParticipantUI!$H$269:$H$269, H$24) &gt; 0, 1, 0),IF(COUNTIFS(ParticipantUI!$G$25:$G$29, $E31, ParticipantUI!$H$25:$H$29, H$24) &gt; 0, 1, 0),IF(COUNTIFS(ParticipantUI!$G$30:$G$33, $E31, ParticipantUI!$H$30:$H$33, H$24) &gt; 0, 1, 0),IF(COUNTIFS(ParticipantUI!$G$34:$G$37, $E31, ParticipantUI!$H$34:$H$37, H$24) &gt; 0, 1, 0),IF(COUNTIFS(ParticipantUI!$G$38:$G$40, $E31, ParticipantUI!$H$38:$H$40, H$24) &gt; 0, 1, 0),IF(COUNTIFS(ParticipantUI!$G$41:$G$43, $E31, ParticipantUI!$H$41:$H$43, H$24) &gt; 0, 1, 0),IF(COUNTIFS(ParticipantUI!$G$44:$G$46, $E31, ParticipantUI!$H$44:$H$46, H$24) &gt; 0, 1, 0),IF(COUNTIFS(ParticipantUI!$G$72:$G$75, $E31, ParticipantUI!$H$72:$H$75, H$24) &gt; 0, 1, 0),IF(COUNTIFS(ParticipantUI!$G$76:$G$80, $E31, ParticipantUI!$H$76:$H$80, H$24) &gt; 0, 1, 0),IF(COUNTIFS(ParticipantUI!$G$81:$G$86, $E31, ParticipantUI!$H$81:$H$86, H$24) &gt; 0, 1, 0),IF(COUNTIFS(ParticipantUI!$G$87:$G$91, $E31, ParticipantUI!$H$87:$H$91, H$24) &gt; 0, 1, 0),IF(COUNTIFS(ParticipantUI!$G$92:$G$93, $E31, ParticipantUI!$H$92:$H$93, H$24) &gt; 0, 1, 0),IF(COUNTIFS(ParticipantUI!$G$94:$G$96, $E31, ParticipantUI!$H$94:$H$96, H$24) &gt; 0, 1, 0),IF(COUNTIFS(ParticipantUI!$G$118:$G$120, $E31, ParticipantUI!$H$118:$H$120, H$24) &gt; 0, 1, 0),IF(COUNTIFS(ParticipantUI!$G$121:$G$125, $E31, ParticipantUI!$H$121:$H$125, H$24) &gt; 0, 1, 0),IF(COUNTIFS(ParticipantUI!$G$126:$G$130, $E31, ParticipantUI!$H$126:$H$130, H$24) &gt; 0, 1, 0),IF(COUNTIFS(ParticipantUI!$G$131:$G$133, $E31, ParticipantUI!$H$131:$H$133, H$24) &gt; 0, 1, 0),IF(COUNTIFS(ParticipantUI!$G$134:$G$136, $E31, ParticipantUI!$H$134:$H$136, H$24) &gt; 0, 1, 0),IF(COUNTIFS(ParticipantUI!$G$137:$G$140, $E31, ParticipantUI!$H$137:$H$140, H$24) &gt; 0, 1, 0),IF(COUNTIFS(ParticipantUI!$G$158:$G$161, $E31, ParticipantUI!$H$158:$H$161, H$24) &gt; 0, 1, 0),IF(COUNTIFS(ParticipantUI!$G$162:$G$166, $E31, ParticipantUI!$H$162:$H$166, H$24) &gt; 0, 1, 0),IF(COUNTIFS(ParticipantUI!$G$167:$G$169, $E31, ParticipantUI!$H$167:$H$169, H$24) &gt; 0, 1, 0),IF(COUNTIFS(ParticipantUI!$G$170:$G$172, $E31, ParticipantUI!$H$170:$H$172, H$24) &gt; 0, 1, 0),IF(COUNTIFS(ParticipantUI!$G$173:$G$175, $E31, ParticipantUI!$H$173:$H$175, H$24) &gt; 0, 1, 0),IF(COUNTIFS(ParticipantUI!$G$176:$G$178, $E31, ParticipantUI!$H$176:$H$178, H$24) &gt; 0, 1, 0),IF(COUNTIFS(ParticipantUI!$G$195:$G$197, $E31, ParticipantUI!$H$195:$H$197, H$24) &gt; 0, 1, 0),IF(COUNTIFS(ParticipantUI!$G$198:$G$200, $E31, ParticipantUI!$H$198:$H$200, H$24) &gt; 0, 1, 0),IF(COUNTIFS(ParticipantUI!$G$201:$G$204, $E31, ParticipantUI!$H$201:$H$204, H$24) &gt; 0, 1, 0),IF(COUNTIFS(ParticipantUI!$G$205:$G$207, $E31, ParticipantUI!$H$205:$H$207, H$24) &gt; 0, 1, 0),IF(COUNTIFS(ParticipantUI!$G$208:$G$208, $E31, ParticipantUI!$H$208:$H$208, H$24) &gt; 0, 1, 0),IF(COUNTIFS(ParticipantUI!$G$209:$G$211, $E31, ParticipantUI!$H$209:$H$211, H$24) &gt; 0, 1, 0),IF(COUNTIFS(ParticipantUI!$G$230:$G$233, $E31, ParticipantUI!$H$230:$H$233, H$24) &gt; 0, 1, 0),IF(COUNTIFS(ParticipantUI!$G$234:$G$239, $E31, ParticipantUI!$H$234:$H$239, H$24) &gt; 0, 1, 0),IF(COUNTIFS(ParticipantUI!$G$240:$G$243, $E31, ParticipantUI!$H$240:$H$243, H$24) &gt; 0, 1, 0),IF(COUNTIFS(ParticipantUI!$G$244:$G$247, $E31, ParticipantUI!$H$244:$H$247, H$24) &gt; 0, 1, 0),IF(COUNTIFS(ParticipantUI!$G$248:$G$254, $E31, ParticipantUI!$H$248:$H$254, H$24) &gt; 0, 1, 0),IF(COUNTIFS(ParticipantUI!$G$255:$G$258, $E31, ParticipantUI!$H$255:$H$258, H$24) &gt; 0, 1, 0),IF(COUNTIFS(ParticipantUI!$G$270:$G$271, $E31, ParticipantUI!$H$270:$H$271, H$24) &gt; 0, 1, 0),IF(COUNTIFS(ParticipantUI!$G$272:$G$273, $E31, ParticipantUI!$H$272:$H$273, H$24) &gt; 0, 1, 0),IF(COUNTIFS(ParticipantUI!$G$274:$G$276, $E31, ParticipantUI!$H$274:$H$276, H$24) &gt; 0, 1, 0),IF(COUNTIFS(ParticipantUI!$G$277:$G$281, $E31, ParticipantUI!$H$277:$H$281, H$24) &gt; 0, 1, 0),IF(COUNTIFS(ParticipantUI!$G$282:$G$286, $E31, ParticipantUI!$H$282:$H$286, H$24) &gt; 0, 1, 0),IF(COUNTIFS(ParticipantUI!$G$287:$G$289, $E31, ParticipantUI!$H$287:$H$289, H$24) &gt; 0, 1, 0))</f>
        <v>1</v>
      </c>
      <c r="E31" s="33" t="s">
        <v>940</v>
      </c>
      <c r="J31" s="38">
        <f t="shared" si="9"/>
        <v>8.5714285714285712</v>
      </c>
      <c r="K31" s="38">
        <f t="shared" si="10"/>
        <v>5</v>
      </c>
      <c r="L31" s="38">
        <f t="shared" si="11"/>
        <v>2.6315789473684208</v>
      </c>
    </row>
    <row r="32" spans="1:12" ht="40" customHeight="1" x14ac:dyDescent="0.15"/>
    <row r="33" spans="1:5" ht="16" x14ac:dyDescent="0.15">
      <c r="A33" s="26"/>
      <c r="B33" s="29"/>
      <c r="C33" s="29"/>
      <c r="D33" s="29"/>
      <c r="E33" s="38"/>
    </row>
    <row r="34" spans="1:5" ht="16" x14ac:dyDescent="0.15">
      <c r="A34" s="26"/>
      <c r="B34" s="29"/>
      <c r="C34" s="29"/>
      <c r="D34" s="29"/>
      <c r="E34" s="38"/>
    </row>
    <row r="35" spans="1:5" ht="16" x14ac:dyDescent="0.15">
      <c r="A35" s="26"/>
      <c r="B35" s="29"/>
      <c r="C35" s="29"/>
      <c r="D35" s="29"/>
      <c r="E35" s="38"/>
    </row>
    <row r="36" spans="1:5" ht="16" x14ac:dyDescent="0.15">
      <c r="A36" s="26"/>
      <c r="B36" s="29"/>
      <c r="C36" s="29"/>
      <c r="D36" s="29"/>
      <c r="E36" s="38"/>
    </row>
    <row r="37" spans="1:5" ht="16" x14ac:dyDescent="0.15">
      <c r="A37" s="26"/>
      <c r="B37" s="29"/>
      <c r="C37" s="29"/>
      <c r="D37" s="29"/>
      <c r="E37" s="38"/>
    </row>
    <row r="38" spans="1:5" ht="16" x14ac:dyDescent="0.15">
      <c r="A38" s="26"/>
      <c r="B38" s="29"/>
      <c r="C38" s="29"/>
      <c r="D38" s="29"/>
      <c r="E38" s="38"/>
    </row>
    <row r="39" spans="1:5" ht="16" x14ac:dyDescent="0.15">
      <c r="A39" s="26"/>
      <c r="B39" s="29"/>
      <c r="C39" s="29"/>
      <c r="D39" s="29"/>
      <c r="E39" s="38"/>
    </row>
    <row r="40" spans="1:5" ht="16" x14ac:dyDescent="0.15">
      <c r="A40" s="26"/>
      <c r="B40" s="29"/>
      <c r="C40" s="29"/>
      <c r="D40" s="29"/>
      <c r="E40" s="38"/>
    </row>
    <row r="41" spans="1:5" ht="16" x14ac:dyDescent="0.15">
      <c r="A41" s="26"/>
      <c r="B41" s="29"/>
      <c r="C41" s="29"/>
    </row>
    <row r="42" spans="1:5" ht="16" x14ac:dyDescent="0.15">
      <c r="A42" s="26"/>
      <c r="B42" s="29"/>
      <c r="C42" s="29"/>
    </row>
    <row r="43" spans="1:5" ht="16" x14ac:dyDescent="0.15">
      <c r="A43" s="26"/>
      <c r="B43" s="29"/>
      <c r="C43" s="29"/>
    </row>
    <row r="44" spans="1:5" ht="16" x14ac:dyDescent="0.15">
      <c r="A44" s="26"/>
      <c r="B44" s="29"/>
      <c r="C44" s="2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BEA49-FF5E-3A4E-A3F5-367D2CDF55BB}">
  <dimension ref="A1:P17"/>
  <sheetViews>
    <sheetView workbookViewId="0">
      <selection activeCell="O17" sqref="O17"/>
    </sheetView>
  </sheetViews>
  <sheetFormatPr baseColWidth="10" defaultRowHeight="13" x14ac:dyDescent="0.15"/>
  <cols>
    <col min="3" max="3" width="14.33203125" customWidth="1"/>
  </cols>
  <sheetData>
    <row r="1" spans="1:16" ht="27" customHeight="1" x14ac:dyDescent="0.15">
      <c r="C1" s="34" t="s">
        <v>810</v>
      </c>
      <c r="D1" s="35" t="s">
        <v>811</v>
      </c>
      <c r="E1" s="35" t="s">
        <v>812</v>
      </c>
      <c r="F1" s="35" t="s">
        <v>813</v>
      </c>
      <c r="G1" s="35" t="s">
        <v>818</v>
      </c>
      <c r="H1" s="35" t="s">
        <v>814</v>
      </c>
      <c r="I1" s="35" t="s">
        <v>815</v>
      </c>
      <c r="J1" s="35" t="s">
        <v>816</v>
      </c>
      <c r="K1" s="35" t="s">
        <v>820</v>
      </c>
      <c r="L1" s="35" t="s">
        <v>101</v>
      </c>
      <c r="M1" s="35" t="s">
        <v>817</v>
      </c>
      <c r="N1" s="35" t="s">
        <v>819</v>
      </c>
      <c r="O1" s="35" t="s">
        <v>821</v>
      </c>
      <c r="P1" s="35"/>
    </row>
    <row r="2" spans="1:16" x14ac:dyDescent="0.15">
      <c r="A2" s="16" t="s">
        <v>5</v>
      </c>
      <c r="B2" t="s">
        <v>796</v>
      </c>
      <c r="C2" t="b">
        <f>OR(ISNUMBER(SEARCH("formula", $B2)), ISNUMBER(SEARCH("function", $B2)))</f>
        <v>0</v>
      </c>
      <c r="D2" t="b">
        <f>OR(ISNUMBER(SEARCH("order", $B2)), ISNUMBER(SEARCH("sort", $B2)))</f>
        <v>1</v>
      </c>
      <c r="E2" t="b">
        <f t="shared" ref="E2:E15" si="0">OR(AND(ISNUMBER(SEARCH("input", $B2)), ISNUMBER(SEARCH("delay", $B2))),AND(ISNUMBER(SEARCH("input", $B2)), ISNUMBER(SEARCH("duration", $B2))))</f>
        <v>0</v>
      </c>
      <c r="F2" t="b">
        <f>AND(ISNUMBER(SEARCH("effect", $B2)), ISNUMBER(SEARCH("delay", $B2)))</f>
        <v>1</v>
      </c>
      <c r="G2" t="b">
        <f>OR(ISNUMBER(SEARCH("timing tree", $B2)), ISNUMBER(SEARCH("sequential", $B2)),ISNUMBER(SEARCH("relation", $B2)))</f>
        <v>1</v>
      </c>
      <c r="H2" t="b">
        <f>OR(ISNUMBER(SEARCH("timeline", $B2)), ISNUMBER(SEARCH("layer", $B2)))</f>
        <v>1</v>
      </c>
      <c r="I2" t="b">
        <f>OR(ISNUMBER(SEARCH("slide", $B2)), ISNUMBER(SEARCH("card", $B2)),ISNUMBER(SEARCH("page", $B2)))</f>
        <v>1</v>
      </c>
      <c r="J2" t="b">
        <f>OR(ISNUMBER(SEARCH("data table", $B2)), ISNUMBER(SEARCH("spreadsheet", $B2)))</f>
        <v>1</v>
      </c>
      <c r="K2" s="33" t="b">
        <f>ISNUMBER(SEARCH("node", $B2))</f>
        <v>0</v>
      </c>
      <c r="L2" t="b">
        <f>ISNUMBER(SEARCH("drag and drop", $B2))</f>
        <v>1</v>
      </c>
      <c r="M2" t="b">
        <f>ISNUMBER(SEARCH("dropdown", $B2))</f>
        <v>1</v>
      </c>
      <c r="N2" t="b">
        <f>OR(ISNUMBER(SEARCH("input", $B2)),ISNUMBER(SEARCH("box", $B2)),ISNUMBER(SEARCH("field", $B2)))</f>
        <v>0</v>
      </c>
      <c r="O2" t="b">
        <f>OR(ISNUMBER(SEARCH("select", $B2)))</f>
        <v>1</v>
      </c>
    </row>
    <row r="3" spans="1:16" ht="14" x14ac:dyDescent="0.15">
      <c r="A3" s="13" t="s">
        <v>87</v>
      </c>
      <c r="B3" s="33" t="s">
        <v>797</v>
      </c>
      <c r="C3" t="b">
        <f>OR(ISNUMBER(SEARCH("formula", $B3)), ISNUMBER(SEARCH("function", $B3)))</f>
        <v>1</v>
      </c>
      <c r="D3" t="b">
        <f t="shared" ref="D3:D15" si="1">OR(ISNUMBER(SEARCH("order", $B3)), ISNUMBER(SEARCH("sort", $B3)))</f>
        <v>0</v>
      </c>
      <c r="E3" t="b">
        <f t="shared" si="0"/>
        <v>0</v>
      </c>
      <c r="F3" t="b">
        <f t="shared" ref="F3:F15" si="2">AND(ISNUMBER(SEARCH("effect", $B3)), ISNUMBER(SEARCH("delay", $B3)))</f>
        <v>1</v>
      </c>
      <c r="G3" t="b">
        <f t="shared" ref="G3:G14" si="3">OR(ISNUMBER(SEARCH("timing tree", $B3)), ISNUMBER(SEARCH("sequential", $B3)),ISNUMBER(SEARCH("relation", $B3)))</f>
        <v>0</v>
      </c>
      <c r="H3" t="b">
        <f t="shared" ref="H3:H15" si="4">OR(ISNUMBER(SEARCH("timeline", $B3)), ISNUMBER(SEARCH("layer", $B3)))</f>
        <v>1</v>
      </c>
      <c r="I3" t="b">
        <f t="shared" ref="I3:I15" si="5">OR(ISNUMBER(SEARCH("slide", $B3)), ISNUMBER(SEARCH("card", $B3)),ISNUMBER(SEARCH("page", $B3)))</f>
        <v>1</v>
      </c>
      <c r="J3" t="b">
        <f t="shared" ref="J3:J15" si="6">OR(ISNUMBER(SEARCH("data table", $B3)), ISNUMBER(SEARCH("spreadsheet", $B3)))</f>
        <v>0</v>
      </c>
      <c r="K3" s="33" t="b">
        <f t="shared" ref="K3:K15" si="7">ISNUMBER(SEARCH("node", $B3))</f>
        <v>0</v>
      </c>
      <c r="L3" t="b">
        <f t="shared" ref="L3:L15" si="8">ISNUMBER(SEARCH("drag and drop", $B3))</f>
        <v>0</v>
      </c>
      <c r="M3" t="b">
        <f t="shared" ref="M3:M15" si="9">ISNUMBER(SEARCH("dropdown", $B3))</f>
        <v>1</v>
      </c>
      <c r="N3" t="b">
        <f t="shared" ref="N3:N15" si="10">OR(ISNUMBER(SEARCH("input", $B3)),ISNUMBER(SEARCH("box", $B3)),ISNUMBER(SEARCH("field", $B3)))</f>
        <v>0</v>
      </c>
      <c r="O3" t="b">
        <f t="shared" ref="O3:O15" si="11">OR(ISNUMBER(SEARCH("select", $B3)))</f>
        <v>1</v>
      </c>
    </row>
    <row r="4" spans="1:16" ht="14" x14ac:dyDescent="0.15">
      <c r="A4" s="13" t="s">
        <v>167</v>
      </c>
      <c r="B4" t="s">
        <v>798</v>
      </c>
      <c r="C4" t="b">
        <f t="shared" ref="C4:C15" si="12">OR(ISNUMBER(SEARCH("formula", $B4)), ISNUMBER(SEARCH("function", $B4)))</f>
        <v>0</v>
      </c>
      <c r="D4" t="b">
        <f t="shared" si="1"/>
        <v>1</v>
      </c>
      <c r="E4" t="b">
        <f t="shared" si="0"/>
        <v>1</v>
      </c>
      <c r="F4" t="b">
        <f t="shared" si="2"/>
        <v>1</v>
      </c>
      <c r="G4" t="b">
        <f t="shared" si="3"/>
        <v>1</v>
      </c>
      <c r="H4" t="b">
        <f t="shared" si="4"/>
        <v>1</v>
      </c>
      <c r="I4" t="b">
        <f t="shared" si="5"/>
        <v>1</v>
      </c>
      <c r="J4" t="b">
        <f t="shared" si="6"/>
        <v>1</v>
      </c>
      <c r="K4" s="33" t="b">
        <f t="shared" si="7"/>
        <v>0</v>
      </c>
      <c r="L4" t="b">
        <f t="shared" si="8"/>
        <v>0</v>
      </c>
      <c r="M4" t="b">
        <f t="shared" si="9"/>
        <v>0</v>
      </c>
      <c r="N4" t="b">
        <f t="shared" si="10"/>
        <v>1</v>
      </c>
      <c r="O4" t="b">
        <f t="shared" si="11"/>
        <v>1</v>
      </c>
    </row>
    <row r="5" spans="1:16" ht="14" x14ac:dyDescent="0.15">
      <c r="A5" s="13" t="s">
        <v>236</v>
      </c>
      <c r="B5" t="s">
        <v>799</v>
      </c>
      <c r="C5" t="b">
        <f t="shared" si="12"/>
        <v>0</v>
      </c>
      <c r="D5" t="b">
        <f t="shared" si="1"/>
        <v>0</v>
      </c>
      <c r="E5" t="b">
        <f t="shared" si="0"/>
        <v>0</v>
      </c>
      <c r="F5" t="b">
        <f t="shared" si="2"/>
        <v>0</v>
      </c>
      <c r="G5" t="b">
        <f t="shared" si="3"/>
        <v>0</v>
      </c>
      <c r="H5" t="b">
        <f t="shared" si="4"/>
        <v>1</v>
      </c>
      <c r="I5" t="b">
        <f t="shared" si="5"/>
        <v>0</v>
      </c>
      <c r="J5" t="b">
        <f t="shared" si="6"/>
        <v>1</v>
      </c>
      <c r="K5" s="33" t="b">
        <f t="shared" si="7"/>
        <v>1</v>
      </c>
      <c r="L5" t="b">
        <f t="shared" si="8"/>
        <v>0</v>
      </c>
      <c r="M5" t="b">
        <f t="shared" si="9"/>
        <v>0</v>
      </c>
      <c r="N5" t="b">
        <f t="shared" si="10"/>
        <v>0</v>
      </c>
      <c r="O5" t="b">
        <f t="shared" si="11"/>
        <v>0</v>
      </c>
    </row>
    <row r="6" spans="1:16" x14ac:dyDescent="0.15">
      <c r="A6" s="16" t="s">
        <v>287</v>
      </c>
      <c r="B6" t="s">
        <v>800</v>
      </c>
      <c r="C6" t="b">
        <f t="shared" si="12"/>
        <v>1</v>
      </c>
      <c r="D6" t="b">
        <f t="shared" si="1"/>
        <v>0</v>
      </c>
      <c r="E6" t="b">
        <f t="shared" si="0"/>
        <v>0</v>
      </c>
      <c r="F6" t="b">
        <f t="shared" si="2"/>
        <v>1</v>
      </c>
      <c r="G6" t="b">
        <f t="shared" si="3"/>
        <v>0</v>
      </c>
      <c r="H6" t="b">
        <f t="shared" si="4"/>
        <v>1</v>
      </c>
      <c r="I6" t="b">
        <f t="shared" si="5"/>
        <v>0</v>
      </c>
      <c r="J6" t="b">
        <f t="shared" si="6"/>
        <v>0</v>
      </c>
      <c r="K6" s="33" t="b">
        <f t="shared" si="7"/>
        <v>1</v>
      </c>
      <c r="L6" t="b">
        <f t="shared" si="8"/>
        <v>1</v>
      </c>
      <c r="M6" t="b">
        <f t="shared" si="9"/>
        <v>0</v>
      </c>
      <c r="N6" t="b">
        <f t="shared" si="10"/>
        <v>0</v>
      </c>
      <c r="O6" t="b">
        <f t="shared" si="11"/>
        <v>1</v>
      </c>
    </row>
    <row r="7" spans="1:16" x14ac:dyDescent="0.15">
      <c r="A7" s="16" t="s">
        <v>332</v>
      </c>
      <c r="B7" s="33" t="s">
        <v>801</v>
      </c>
      <c r="C7" t="b">
        <f t="shared" si="12"/>
        <v>0</v>
      </c>
      <c r="D7" t="b">
        <f t="shared" si="1"/>
        <v>0</v>
      </c>
      <c r="E7" t="b">
        <f t="shared" si="0"/>
        <v>0</v>
      </c>
      <c r="F7" t="b">
        <f t="shared" si="2"/>
        <v>0</v>
      </c>
      <c r="G7" t="b">
        <f t="shared" si="3"/>
        <v>0</v>
      </c>
      <c r="H7" t="b">
        <f t="shared" si="4"/>
        <v>0</v>
      </c>
      <c r="I7" t="b">
        <f t="shared" si="5"/>
        <v>0</v>
      </c>
      <c r="J7" t="b">
        <f t="shared" si="6"/>
        <v>0</v>
      </c>
      <c r="K7" s="33" t="b">
        <f t="shared" si="7"/>
        <v>0</v>
      </c>
      <c r="L7" t="b">
        <f t="shared" si="8"/>
        <v>0</v>
      </c>
      <c r="M7" t="b">
        <f t="shared" si="9"/>
        <v>0</v>
      </c>
      <c r="N7" t="b">
        <f t="shared" si="10"/>
        <v>0</v>
      </c>
      <c r="O7" t="b">
        <f t="shared" si="11"/>
        <v>1</v>
      </c>
    </row>
    <row r="8" spans="1:16" x14ac:dyDescent="0.15">
      <c r="A8" s="16" t="s">
        <v>367</v>
      </c>
      <c r="B8" t="s">
        <v>802</v>
      </c>
      <c r="C8" t="b">
        <f t="shared" si="12"/>
        <v>0</v>
      </c>
      <c r="D8" t="b">
        <f t="shared" si="1"/>
        <v>0</v>
      </c>
      <c r="E8" t="b">
        <f t="shared" si="0"/>
        <v>1</v>
      </c>
      <c r="F8" t="b">
        <f t="shared" si="2"/>
        <v>1</v>
      </c>
      <c r="G8" t="b">
        <f t="shared" si="3"/>
        <v>0</v>
      </c>
      <c r="H8" t="b">
        <f t="shared" si="4"/>
        <v>0</v>
      </c>
      <c r="I8" t="b">
        <f t="shared" si="5"/>
        <v>0</v>
      </c>
      <c r="J8" t="b">
        <f t="shared" si="6"/>
        <v>0</v>
      </c>
      <c r="K8" s="33" t="b">
        <f t="shared" si="7"/>
        <v>0</v>
      </c>
      <c r="L8" t="b">
        <f t="shared" si="8"/>
        <v>0</v>
      </c>
      <c r="M8" t="b">
        <f t="shared" si="9"/>
        <v>0</v>
      </c>
      <c r="N8" t="b">
        <f t="shared" si="10"/>
        <v>1</v>
      </c>
      <c r="O8" t="b">
        <f t="shared" si="11"/>
        <v>1</v>
      </c>
    </row>
    <row r="9" spans="1:16" x14ac:dyDescent="0.15">
      <c r="A9" s="16" t="s">
        <v>389</v>
      </c>
      <c r="B9" s="33" t="s">
        <v>803</v>
      </c>
      <c r="C9" t="b">
        <f t="shared" si="12"/>
        <v>0</v>
      </c>
      <c r="D9" t="b">
        <f t="shared" si="1"/>
        <v>1</v>
      </c>
      <c r="E9" t="b">
        <f t="shared" si="0"/>
        <v>0</v>
      </c>
      <c r="F9" t="b">
        <f>AND(ISNUMBER(SEARCH("effect", $B9)), ISNUMBER(SEARCH("delay", $B9)))</f>
        <v>0</v>
      </c>
      <c r="G9" t="b">
        <f t="shared" si="3"/>
        <v>0</v>
      </c>
      <c r="H9" t="b">
        <f t="shared" si="4"/>
        <v>1</v>
      </c>
      <c r="I9" t="b">
        <f t="shared" si="5"/>
        <v>1</v>
      </c>
      <c r="J9" t="b">
        <f t="shared" si="6"/>
        <v>0</v>
      </c>
      <c r="K9" s="33" t="b">
        <f t="shared" si="7"/>
        <v>0</v>
      </c>
      <c r="L9" t="b">
        <f t="shared" si="8"/>
        <v>0</v>
      </c>
      <c r="M9" t="b">
        <f t="shared" si="9"/>
        <v>0</v>
      </c>
      <c r="N9" t="b">
        <f t="shared" si="10"/>
        <v>0</v>
      </c>
      <c r="O9" t="b">
        <f t="shared" si="11"/>
        <v>0</v>
      </c>
    </row>
    <row r="10" spans="1:16" x14ac:dyDescent="0.15">
      <c r="A10" s="16" t="s">
        <v>421</v>
      </c>
      <c r="B10" t="s">
        <v>804</v>
      </c>
      <c r="C10" t="b">
        <f t="shared" si="12"/>
        <v>1</v>
      </c>
      <c r="D10" t="b">
        <f t="shared" si="1"/>
        <v>1</v>
      </c>
      <c r="E10" t="b">
        <f>OR(AND(ISNUMBER(SEARCH("input", $B10)), ISNUMBER(SEARCH("delay", $B10))),AND(ISNUMBER(SEARCH("input", $B10)), ISNUMBER(SEARCH("duration", $B10))))</f>
        <v>1</v>
      </c>
      <c r="F10" t="b">
        <f t="shared" si="2"/>
        <v>0</v>
      </c>
      <c r="G10" t="b">
        <f t="shared" si="3"/>
        <v>0</v>
      </c>
      <c r="H10" t="b">
        <f t="shared" si="4"/>
        <v>0</v>
      </c>
      <c r="I10" t="b">
        <f t="shared" si="5"/>
        <v>1</v>
      </c>
      <c r="J10" t="b">
        <f t="shared" si="6"/>
        <v>0</v>
      </c>
      <c r="K10" s="33" t="b">
        <f t="shared" si="7"/>
        <v>0</v>
      </c>
      <c r="L10" t="b">
        <f t="shared" si="8"/>
        <v>1</v>
      </c>
      <c r="M10" t="b">
        <f t="shared" si="9"/>
        <v>0</v>
      </c>
      <c r="N10" t="b">
        <f t="shared" si="10"/>
        <v>1</v>
      </c>
      <c r="O10" t="b">
        <f t="shared" si="11"/>
        <v>1</v>
      </c>
    </row>
    <row r="11" spans="1:16" x14ac:dyDescent="0.15">
      <c r="A11" s="16" t="s">
        <v>444</v>
      </c>
      <c r="B11" t="s">
        <v>805</v>
      </c>
      <c r="C11" t="b">
        <f t="shared" si="12"/>
        <v>0</v>
      </c>
      <c r="D11" t="b">
        <f t="shared" si="1"/>
        <v>1</v>
      </c>
      <c r="E11" t="b">
        <f t="shared" si="0"/>
        <v>0</v>
      </c>
      <c r="F11" t="b">
        <f t="shared" si="2"/>
        <v>0</v>
      </c>
      <c r="G11" t="b">
        <f t="shared" si="3"/>
        <v>0</v>
      </c>
      <c r="H11" t="b">
        <f t="shared" si="4"/>
        <v>0</v>
      </c>
      <c r="I11" t="b">
        <f t="shared" si="5"/>
        <v>1</v>
      </c>
      <c r="J11" t="b">
        <f t="shared" si="6"/>
        <v>1</v>
      </c>
      <c r="K11" s="33" t="b">
        <f t="shared" si="7"/>
        <v>0</v>
      </c>
      <c r="L11" t="b">
        <f t="shared" si="8"/>
        <v>0</v>
      </c>
      <c r="M11" t="b">
        <f t="shared" si="9"/>
        <v>0</v>
      </c>
      <c r="N11" t="b">
        <f t="shared" si="10"/>
        <v>0</v>
      </c>
      <c r="O11" t="b">
        <f t="shared" si="11"/>
        <v>0</v>
      </c>
    </row>
    <row r="12" spans="1:16" x14ac:dyDescent="0.15">
      <c r="A12" s="16" t="s">
        <v>473</v>
      </c>
      <c r="B12" t="s">
        <v>806</v>
      </c>
      <c r="C12" t="b">
        <f t="shared" si="12"/>
        <v>1</v>
      </c>
      <c r="D12" t="b">
        <f t="shared" si="1"/>
        <v>1</v>
      </c>
      <c r="E12" t="b">
        <f t="shared" si="0"/>
        <v>0</v>
      </c>
      <c r="F12" t="b">
        <f t="shared" si="2"/>
        <v>0</v>
      </c>
      <c r="G12" t="b">
        <f t="shared" si="3"/>
        <v>1</v>
      </c>
      <c r="H12" t="b">
        <f t="shared" si="4"/>
        <v>0</v>
      </c>
      <c r="I12" t="b">
        <f t="shared" si="5"/>
        <v>0</v>
      </c>
      <c r="J12" t="b">
        <f t="shared" si="6"/>
        <v>0</v>
      </c>
      <c r="K12" s="33" t="b">
        <f t="shared" si="7"/>
        <v>0</v>
      </c>
      <c r="L12" t="b">
        <f t="shared" si="8"/>
        <v>0</v>
      </c>
      <c r="M12" t="b">
        <f t="shared" si="9"/>
        <v>0</v>
      </c>
      <c r="N12" t="b">
        <f t="shared" si="10"/>
        <v>0</v>
      </c>
      <c r="O12" t="b">
        <f t="shared" si="11"/>
        <v>1</v>
      </c>
    </row>
    <row r="13" spans="1:16" x14ac:dyDescent="0.15">
      <c r="A13" s="16" t="s">
        <v>494</v>
      </c>
      <c r="B13" t="s">
        <v>807</v>
      </c>
      <c r="C13" t="b">
        <f t="shared" si="12"/>
        <v>1</v>
      </c>
      <c r="D13" t="b">
        <f t="shared" si="1"/>
        <v>0</v>
      </c>
      <c r="E13" t="b">
        <f t="shared" si="0"/>
        <v>1</v>
      </c>
      <c r="F13" t="b">
        <f t="shared" si="2"/>
        <v>0</v>
      </c>
      <c r="G13" t="b">
        <f t="shared" si="3"/>
        <v>1</v>
      </c>
      <c r="H13" t="b">
        <f t="shared" si="4"/>
        <v>1</v>
      </c>
      <c r="I13" t="b">
        <f t="shared" si="5"/>
        <v>1</v>
      </c>
      <c r="J13" t="b">
        <f t="shared" si="6"/>
        <v>1</v>
      </c>
      <c r="K13" s="33" t="b">
        <f t="shared" si="7"/>
        <v>0</v>
      </c>
      <c r="L13" t="b">
        <f t="shared" si="8"/>
        <v>1</v>
      </c>
      <c r="M13" t="b">
        <f t="shared" si="9"/>
        <v>0</v>
      </c>
      <c r="N13" t="b">
        <f t="shared" si="10"/>
        <v>1</v>
      </c>
      <c r="O13" t="b">
        <f t="shared" si="11"/>
        <v>0</v>
      </c>
    </row>
    <row r="14" spans="1:16" x14ac:dyDescent="0.15">
      <c r="A14" s="16" t="s">
        <v>539</v>
      </c>
      <c r="B14" t="s">
        <v>808</v>
      </c>
      <c r="C14" t="b">
        <f t="shared" si="12"/>
        <v>0</v>
      </c>
      <c r="D14" t="b">
        <f t="shared" si="1"/>
        <v>0</v>
      </c>
      <c r="E14" t="b">
        <f t="shared" si="0"/>
        <v>0</v>
      </c>
      <c r="F14" t="b">
        <f t="shared" si="2"/>
        <v>0</v>
      </c>
      <c r="G14" t="b">
        <f t="shared" si="3"/>
        <v>0</v>
      </c>
      <c r="H14" t="b">
        <f t="shared" si="4"/>
        <v>0</v>
      </c>
      <c r="I14" t="b">
        <f t="shared" si="5"/>
        <v>1</v>
      </c>
      <c r="J14" t="b">
        <f t="shared" si="6"/>
        <v>0</v>
      </c>
      <c r="K14" s="33" t="b">
        <f t="shared" si="7"/>
        <v>0</v>
      </c>
      <c r="L14" t="b">
        <f t="shared" si="8"/>
        <v>0</v>
      </c>
      <c r="M14" t="b">
        <f t="shared" si="9"/>
        <v>0</v>
      </c>
      <c r="N14" t="b">
        <f t="shared" si="10"/>
        <v>0</v>
      </c>
      <c r="O14" t="b">
        <f t="shared" si="11"/>
        <v>0</v>
      </c>
    </row>
    <row r="15" spans="1:16" x14ac:dyDescent="0.15">
      <c r="A15" s="16" t="s">
        <v>555</v>
      </c>
      <c r="B15" t="s">
        <v>809</v>
      </c>
      <c r="C15" t="b">
        <f t="shared" si="12"/>
        <v>1</v>
      </c>
      <c r="D15" t="b">
        <f t="shared" si="1"/>
        <v>1</v>
      </c>
      <c r="E15" t="b">
        <f t="shared" si="0"/>
        <v>0</v>
      </c>
      <c r="F15" t="b">
        <f t="shared" si="2"/>
        <v>1</v>
      </c>
      <c r="G15" t="b">
        <f>OR(ISNUMBER(SEARCH("timing tree", $B15)), ISNUMBER(SEARCH("sequential", $B15)),ISNUMBER(SEARCH("relation", $B15)))</f>
        <v>0</v>
      </c>
      <c r="H15" t="b">
        <f t="shared" si="4"/>
        <v>1</v>
      </c>
      <c r="I15" t="b">
        <f t="shared" si="5"/>
        <v>1</v>
      </c>
      <c r="J15" t="b">
        <f t="shared" si="6"/>
        <v>0</v>
      </c>
      <c r="K15" s="33" t="b">
        <f t="shared" si="7"/>
        <v>0</v>
      </c>
      <c r="L15" t="b">
        <f t="shared" si="8"/>
        <v>0</v>
      </c>
      <c r="M15" t="b">
        <f t="shared" si="9"/>
        <v>0</v>
      </c>
      <c r="N15" t="b">
        <f t="shared" si="10"/>
        <v>1</v>
      </c>
      <c r="O15" t="b">
        <f t="shared" si="11"/>
        <v>1</v>
      </c>
    </row>
    <row r="16" spans="1:16" ht="18" x14ac:dyDescent="0.2">
      <c r="C16" s="32">
        <f t="shared" ref="C16:O16" si="13">COUNTIF(C2:C15,"&lt;&gt;FALSE")</f>
        <v>6</v>
      </c>
      <c r="D16" s="32">
        <f t="shared" si="13"/>
        <v>7</v>
      </c>
      <c r="E16" s="32">
        <f t="shared" si="13"/>
        <v>4</v>
      </c>
      <c r="F16" s="32">
        <f t="shared" si="13"/>
        <v>6</v>
      </c>
      <c r="G16" s="32">
        <f t="shared" si="13"/>
        <v>4</v>
      </c>
      <c r="H16" s="32">
        <f t="shared" si="13"/>
        <v>8</v>
      </c>
      <c r="I16" s="32">
        <f t="shared" si="13"/>
        <v>9</v>
      </c>
      <c r="J16" s="32">
        <f t="shared" si="13"/>
        <v>5</v>
      </c>
      <c r="K16" s="32">
        <f t="shared" si="13"/>
        <v>2</v>
      </c>
      <c r="L16" s="32">
        <f t="shared" si="13"/>
        <v>4</v>
      </c>
      <c r="M16" s="32">
        <f t="shared" si="13"/>
        <v>2</v>
      </c>
      <c r="N16" s="32">
        <f t="shared" si="13"/>
        <v>5</v>
      </c>
      <c r="O16" s="32">
        <f t="shared" si="13"/>
        <v>9</v>
      </c>
      <c r="P16" s="32"/>
    </row>
    <row r="17" spans="3:15" ht="42" x14ac:dyDescent="0.15">
      <c r="C17" s="34" t="s">
        <v>810</v>
      </c>
      <c r="D17" s="35" t="s">
        <v>811</v>
      </c>
      <c r="E17" s="35" t="s">
        <v>944</v>
      </c>
      <c r="F17" s="35" t="s">
        <v>813</v>
      </c>
      <c r="G17" s="35" t="s">
        <v>818</v>
      </c>
      <c r="H17" s="35" t="s">
        <v>814</v>
      </c>
      <c r="I17" s="35" t="s">
        <v>815</v>
      </c>
      <c r="J17" s="35" t="s">
        <v>816</v>
      </c>
      <c r="K17" s="35" t="s">
        <v>820</v>
      </c>
      <c r="L17" s="35" t="s">
        <v>101</v>
      </c>
      <c r="M17" s="35" t="s">
        <v>817</v>
      </c>
      <c r="N17" s="35" t="s">
        <v>819</v>
      </c>
      <c r="O17" s="35" t="s">
        <v>821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47A84-593F-FB43-AF7B-4D684954FC67}">
  <dimension ref="A1:L15"/>
  <sheetViews>
    <sheetView tabSelected="1" workbookViewId="0">
      <selection activeCell="G32" sqref="G32"/>
    </sheetView>
  </sheetViews>
  <sheetFormatPr baseColWidth="10" defaultRowHeight="13" x14ac:dyDescent="0.15"/>
  <sheetData>
    <row r="1" spans="1:12" x14ac:dyDescent="0.15">
      <c r="A1" s="33" t="s">
        <v>952</v>
      </c>
      <c r="B1" s="33" t="s">
        <v>953</v>
      </c>
      <c r="C1" s="33" t="s">
        <v>954</v>
      </c>
      <c r="D1" s="33" t="s">
        <v>955</v>
      </c>
      <c r="E1" s="33" t="s">
        <v>956</v>
      </c>
      <c r="F1" s="33" t="s">
        <v>957</v>
      </c>
      <c r="G1" s="33" t="s">
        <v>958</v>
      </c>
      <c r="H1" s="33" t="s">
        <v>959</v>
      </c>
      <c r="I1" s="33" t="s">
        <v>960</v>
      </c>
      <c r="J1" s="33" t="s">
        <v>961</v>
      </c>
      <c r="K1" s="33" t="s">
        <v>962</v>
      </c>
      <c r="L1" s="33" t="s">
        <v>963</v>
      </c>
    </row>
    <row r="2" spans="1:12" ht="16" customHeight="1" x14ac:dyDescent="0.15">
      <c r="A2" s="33">
        <v>1</v>
      </c>
      <c r="B2" s="33" t="s">
        <v>964</v>
      </c>
      <c r="C2" s="33">
        <v>23</v>
      </c>
      <c r="D2" s="33" t="s">
        <v>965</v>
      </c>
      <c r="E2" s="46" t="s">
        <v>966</v>
      </c>
      <c r="F2" s="33" t="s">
        <v>967</v>
      </c>
      <c r="G2" s="33" t="s">
        <v>968</v>
      </c>
      <c r="H2" s="33" t="s">
        <v>969</v>
      </c>
      <c r="I2" s="33" t="s">
        <v>970</v>
      </c>
      <c r="J2" s="33" t="s">
        <v>971</v>
      </c>
      <c r="K2" s="33" t="s">
        <v>967</v>
      </c>
      <c r="L2" s="33" t="s">
        <v>972</v>
      </c>
    </row>
    <row r="3" spans="1:12" x14ac:dyDescent="0.15">
      <c r="A3" s="33">
        <v>2</v>
      </c>
      <c r="B3" s="33" t="s">
        <v>973</v>
      </c>
      <c r="C3" s="33">
        <v>27</v>
      </c>
      <c r="D3" s="33" t="s">
        <v>974</v>
      </c>
      <c r="E3" s="33" t="s">
        <v>975</v>
      </c>
      <c r="F3" s="33" t="s">
        <v>967</v>
      </c>
      <c r="G3" s="33" t="s">
        <v>976</v>
      </c>
      <c r="H3" s="33" t="s">
        <v>977</v>
      </c>
      <c r="I3" s="33" t="s">
        <v>978</v>
      </c>
      <c r="J3" s="33" t="s">
        <v>979</v>
      </c>
      <c r="K3" s="33" t="s">
        <v>977</v>
      </c>
      <c r="L3" s="33" t="s">
        <v>980</v>
      </c>
    </row>
    <row r="4" spans="1:12" x14ac:dyDescent="0.15">
      <c r="A4" s="33">
        <v>3</v>
      </c>
      <c r="B4" s="33" t="s">
        <v>964</v>
      </c>
      <c r="C4" s="33">
        <v>39</v>
      </c>
      <c r="D4" s="33" t="s">
        <v>965</v>
      </c>
      <c r="E4" s="33" t="s">
        <v>981</v>
      </c>
      <c r="F4" s="33" t="s">
        <v>982</v>
      </c>
      <c r="G4" s="33" t="s">
        <v>983</v>
      </c>
      <c r="H4" s="33" t="s">
        <v>969</v>
      </c>
      <c r="I4" s="33" t="s">
        <v>984</v>
      </c>
      <c r="J4" s="33" t="s">
        <v>985</v>
      </c>
      <c r="K4" s="33" t="s">
        <v>977</v>
      </c>
      <c r="L4" s="33" t="s">
        <v>986</v>
      </c>
    </row>
    <row r="5" spans="1:12" x14ac:dyDescent="0.15">
      <c r="A5" s="33">
        <v>4</v>
      </c>
      <c r="B5" s="33" t="s">
        <v>973</v>
      </c>
      <c r="C5" s="33">
        <v>23</v>
      </c>
      <c r="D5" s="33" t="s">
        <v>974</v>
      </c>
      <c r="E5" s="33" t="s">
        <v>987</v>
      </c>
      <c r="F5" s="33" t="s">
        <v>977</v>
      </c>
      <c r="G5" s="33" t="s">
        <v>988</v>
      </c>
      <c r="H5" s="33" t="s">
        <v>977</v>
      </c>
      <c r="I5" s="33" t="s">
        <v>989</v>
      </c>
      <c r="J5" s="33" t="s">
        <v>990</v>
      </c>
      <c r="K5" s="33" t="s">
        <v>977</v>
      </c>
      <c r="L5" s="33" t="s">
        <v>991</v>
      </c>
    </row>
    <row r="6" spans="1:12" x14ac:dyDescent="0.15">
      <c r="A6" s="33">
        <v>5</v>
      </c>
      <c r="B6" s="33" t="s">
        <v>964</v>
      </c>
      <c r="C6" s="33">
        <v>22</v>
      </c>
      <c r="D6" s="33" t="s">
        <v>965</v>
      </c>
      <c r="E6" s="33" t="s">
        <v>992</v>
      </c>
      <c r="F6" s="33" t="s">
        <v>967</v>
      </c>
      <c r="G6" s="33" t="s">
        <v>993</v>
      </c>
      <c r="H6" s="33" t="s">
        <v>969</v>
      </c>
      <c r="I6" s="33" t="s">
        <v>994</v>
      </c>
      <c r="J6" s="33" t="s">
        <v>995</v>
      </c>
      <c r="K6" s="33" t="s">
        <v>977</v>
      </c>
      <c r="L6" s="33" t="s">
        <v>996</v>
      </c>
    </row>
    <row r="7" spans="1:12" x14ac:dyDescent="0.15">
      <c r="A7" s="33">
        <v>6</v>
      </c>
      <c r="B7" s="33" t="s">
        <v>973</v>
      </c>
      <c r="C7" s="33">
        <v>26</v>
      </c>
      <c r="D7" s="33" t="s">
        <v>965</v>
      </c>
      <c r="E7" s="33" t="s">
        <v>997</v>
      </c>
      <c r="F7" s="33" t="s">
        <v>967</v>
      </c>
      <c r="G7" s="33" t="s">
        <v>998</v>
      </c>
      <c r="H7" s="33" t="s">
        <v>977</v>
      </c>
      <c r="I7" s="33" t="s">
        <v>999</v>
      </c>
      <c r="J7" s="33" t="s">
        <v>1000</v>
      </c>
      <c r="K7" s="33" t="s">
        <v>982</v>
      </c>
      <c r="L7" s="33" t="s">
        <v>1001</v>
      </c>
    </row>
    <row r="8" spans="1:12" x14ac:dyDescent="0.15">
      <c r="A8" s="33">
        <v>7</v>
      </c>
      <c r="B8" s="33" t="s">
        <v>964</v>
      </c>
      <c r="C8" s="33">
        <v>28</v>
      </c>
      <c r="D8" s="33" t="s">
        <v>965</v>
      </c>
      <c r="E8" s="33" t="s">
        <v>1002</v>
      </c>
      <c r="F8" s="33" t="s">
        <v>977</v>
      </c>
      <c r="G8" s="33" t="s">
        <v>1003</v>
      </c>
      <c r="H8" s="33" t="s">
        <v>969</v>
      </c>
      <c r="I8" s="33" t="s">
        <v>970</v>
      </c>
      <c r="J8" s="33" t="s">
        <v>1004</v>
      </c>
      <c r="K8" s="33" t="s">
        <v>977</v>
      </c>
      <c r="L8" s="33" t="s">
        <v>991</v>
      </c>
    </row>
    <row r="9" spans="1:12" x14ac:dyDescent="0.15">
      <c r="A9" s="33">
        <v>8</v>
      </c>
      <c r="B9" s="33" t="s">
        <v>973</v>
      </c>
      <c r="C9" s="33">
        <v>37</v>
      </c>
      <c r="D9" s="33" t="s">
        <v>965</v>
      </c>
      <c r="E9" s="33" t="s">
        <v>1005</v>
      </c>
      <c r="F9" s="33" t="s">
        <v>967</v>
      </c>
      <c r="G9" s="33" t="s">
        <v>1006</v>
      </c>
      <c r="H9" s="33" t="s">
        <v>969</v>
      </c>
      <c r="I9" s="33" t="s">
        <v>970</v>
      </c>
      <c r="J9" s="33" t="s">
        <v>1007</v>
      </c>
      <c r="K9" s="33" t="s">
        <v>166</v>
      </c>
      <c r="L9" s="33" t="s">
        <v>1008</v>
      </c>
    </row>
    <row r="10" spans="1:12" x14ac:dyDescent="0.15">
      <c r="A10" s="33">
        <v>9</v>
      </c>
      <c r="B10" s="33" t="s">
        <v>964</v>
      </c>
      <c r="C10" s="33">
        <v>22</v>
      </c>
      <c r="D10" s="33" t="s">
        <v>965</v>
      </c>
      <c r="E10" s="33" t="s">
        <v>1009</v>
      </c>
      <c r="F10" s="33" t="s">
        <v>977</v>
      </c>
      <c r="G10" s="33" t="s">
        <v>1010</v>
      </c>
      <c r="H10" s="33" t="s">
        <v>977</v>
      </c>
      <c r="I10" s="33" t="s">
        <v>1011</v>
      </c>
      <c r="J10" s="33" t="s">
        <v>1012</v>
      </c>
      <c r="K10" s="33" t="s">
        <v>977</v>
      </c>
      <c r="L10" s="33" t="s">
        <v>1013</v>
      </c>
    </row>
    <row r="11" spans="1:12" x14ac:dyDescent="0.15">
      <c r="A11" s="33">
        <v>10</v>
      </c>
      <c r="B11" s="33" t="s">
        <v>973</v>
      </c>
      <c r="C11" s="33">
        <v>35</v>
      </c>
      <c r="D11" s="33" t="s">
        <v>974</v>
      </c>
      <c r="E11" s="33" t="s">
        <v>1014</v>
      </c>
      <c r="F11" s="33" t="s">
        <v>982</v>
      </c>
      <c r="G11" s="33" t="s">
        <v>1015</v>
      </c>
      <c r="H11" s="33" t="s">
        <v>969</v>
      </c>
      <c r="I11" s="33" t="s">
        <v>1011</v>
      </c>
      <c r="J11" s="33" t="s">
        <v>1016</v>
      </c>
      <c r="K11" s="33" t="s">
        <v>967</v>
      </c>
      <c r="L11" s="33" t="s">
        <v>1017</v>
      </c>
    </row>
    <row r="12" spans="1:12" x14ac:dyDescent="0.15">
      <c r="A12" s="33">
        <v>11</v>
      </c>
      <c r="B12" s="33" t="s">
        <v>964</v>
      </c>
      <c r="C12" s="33">
        <v>35</v>
      </c>
      <c r="D12" s="33" t="s">
        <v>965</v>
      </c>
      <c r="E12" s="33" t="s">
        <v>1018</v>
      </c>
      <c r="F12" s="33" t="s">
        <v>982</v>
      </c>
      <c r="G12" s="33" t="s">
        <v>1019</v>
      </c>
      <c r="H12" s="33" t="s">
        <v>969</v>
      </c>
      <c r="I12" s="33" t="s">
        <v>1020</v>
      </c>
      <c r="J12" s="33" t="s">
        <v>1021</v>
      </c>
      <c r="K12" s="33" t="s">
        <v>982</v>
      </c>
      <c r="L12" s="33" t="s">
        <v>996</v>
      </c>
    </row>
    <row r="13" spans="1:12" x14ac:dyDescent="0.15">
      <c r="A13" s="33">
        <v>12</v>
      </c>
      <c r="B13" s="33" t="s">
        <v>973</v>
      </c>
      <c r="C13" s="33">
        <v>25</v>
      </c>
      <c r="D13" s="33" t="s">
        <v>965</v>
      </c>
      <c r="E13" s="33" t="s">
        <v>1022</v>
      </c>
      <c r="F13" s="33" t="s">
        <v>977</v>
      </c>
      <c r="G13" s="33" t="s">
        <v>1023</v>
      </c>
      <c r="H13" s="33" t="s">
        <v>969</v>
      </c>
      <c r="I13" s="33" t="s">
        <v>1024</v>
      </c>
      <c r="J13" s="33" t="s">
        <v>1025</v>
      </c>
      <c r="K13" s="33" t="s">
        <v>969</v>
      </c>
      <c r="L13" s="33" t="s">
        <v>1026</v>
      </c>
    </row>
    <row r="14" spans="1:12" x14ac:dyDescent="0.15">
      <c r="A14" s="33">
        <v>13</v>
      </c>
      <c r="B14" s="33" t="s">
        <v>964</v>
      </c>
      <c r="C14" s="33">
        <v>26</v>
      </c>
      <c r="D14" s="33" t="s">
        <v>974</v>
      </c>
      <c r="E14" s="33" t="s">
        <v>1027</v>
      </c>
      <c r="F14" s="33" t="s">
        <v>969</v>
      </c>
      <c r="G14" s="33" t="s">
        <v>1028</v>
      </c>
      <c r="H14" s="33" t="s">
        <v>969</v>
      </c>
      <c r="I14" s="33" t="s">
        <v>1029</v>
      </c>
      <c r="J14" s="33" t="s">
        <v>1030</v>
      </c>
      <c r="K14" s="33" t="s">
        <v>969</v>
      </c>
      <c r="L14" s="33" t="s">
        <v>991</v>
      </c>
    </row>
    <row r="15" spans="1:12" x14ac:dyDescent="0.15">
      <c r="A15" s="33">
        <v>14</v>
      </c>
      <c r="B15" s="33" t="s">
        <v>973</v>
      </c>
      <c r="C15" s="33">
        <v>22</v>
      </c>
      <c r="D15" s="33" t="s">
        <v>965</v>
      </c>
      <c r="E15" s="33" t="s">
        <v>1031</v>
      </c>
      <c r="F15" s="33" t="s">
        <v>967</v>
      </c>
      <c r="G15" s="33" t="s">
        <v>1032</v>
      </c>
      <c r="H15" s="33" t="s">
        <v>969</v>
      </c>
      <c r="I15" s="33" t="s">
        <v>1033</v>
      </c>
      <c r="J15" s="33" t="s">
        <v>1034</v>
      </c>
      <c r="K15" s="33" t="s">
        <v>977</v>
      </c>
      <c r="L15" s="33" t="s">
        <v>986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X376"/>
  <sheetViews>
    <sheetView workbookViewId="0">
      <pane xSplit="2" ySplit="1" topLeftCell="C2" activePane="bottomRight" state="frozen"/>
      <selection pane="topRight" activeCell="C1" sqref="C1"/>
      <selection pane="bottomLeft" activeCell="A2" sqref="A2"/>
      <selection pane="bottomRight" activeCell="D43" sqref="D43"/>
    </sheetView>
  </sheetViews>
  <sheetFormatPr baseColWidth="10" defaultColWidth="14.5" defaultRowHeight="15.75" customHeight="1" x14ac:dyDescent="0.15"/>
  <cols>
    <col min="1" max="3" width="15.33203125" customWidth="1"/>
    <col min="4" max="4" width="15.6640625" customWidth="1"/>
    <col min="5" max="5" width="11.33203125" customWidth="1"/>
    <col min="6" max="6" width="17.1640625" customWidth="1"/>
    <col min="7" max="7" width="18.83203125" customWidth="1"/>
    <col min="8" max="8" width="41.5" customWidth="1"/>
    <col min="9" max="9" width="50.1640625" customWidth="1"/>
    <col min="10" max="10" width="54.33203125" customWidth="1"/>
  </cols>
  <sheetData>
    <row r="1" spans="1:24" ht="27.75" customHeight="1" x14ac:dyDescent="0.15">
      <c r="A1" s="1" t="s">
        <v>0</v>
      </c>
      <c r="B1" s="1" t="s">
        <v>1</v>
      </c>
      <c r="C1" s="31" t="s">
        <v>822</v>
      </c>
      <c r="D1" s="31" t="s">
        <v>774</v>
      </c>
      <c r="E1" s="1" t="s">
        <v>29</v>
      </c>
      <c r="F1" s="1" t="s">
        <v>30</v>
      </c>
      <c r="G1" s="1" t="s">
        <v>31</v>
      </c>
      <c r="H1" s="1" t="s">
        <v>32</v>
      </c>
      <c r="I1" s="1" t="s">
        <v>2</v>
      </c>
      <c r="J1" s="1" t="s">
        <v>33</v>
      </c>
    </row>
    <row r="2" spans="1:24" ht="15.75" customHeight="1" x14ac:dyDescent="0.15">
      <c r="A2" s="6" t="s">
        <v>5</v>
      </c>
      <c r="B2" s="8" t="s">
        <v>6</v>
      </c>
      <c r="C2" s="23" t="str">
        <f>A2 &amp; "-" &amp; B2</f>
        <v>P01-1A</v>
      </c>
      <c r="D2" s="9" t="s">
        <v>52</v>
      </c>
      <c r="E2" s="9" t="s">
        <v>53</v>
      </c>
      <c r="F2" s="9"/>
      <c r="G2" s="9" t="s">
        <v>54</v>
      </c>
      <c r="H2" s="9" t="s">
        <v>55</v>
      </c>
      <c r="I2" s="9"/>
      <c r="J2" s="10"/>
      <c r="K2" s="10"/>
      <c r="L2" s="10"/>
      <c r="M2" s="10"/>
      <c r="N2" s="10"/>
      <c r="O2" s="10"/>
      <c r="P2" s="10"/>
      <c r="Q2" s="10"/>
      <c r="R2" s="10"/>
      <c r="S2" s="10"/>
      <c r="T2" s="10"/>
      <c r="U2" s="10"/>
      <c r="V2" s="10"/>
      <c r="W2" s="10"/>
      <c r="X2" s="10"/>
    </row>
    <row r="3" spans="1:24" ht="15.75" customHeight="1" x14ac:dyDescent="0.15">
      <c r="A3" s="6" t="s">
        <v>5</v>
      </c>
      <c r="B3" s="8" t="s">
        <v>6</v>
      </c>
      <c r="C3" s="23" t="str">
        <f t="shared" ref="C3:C66" si="0">A3 &amp; "-" &amp; B3</f>
        <v>P01-1A</v>
      </c>
      <c r="D3" s="9" t="s">
        <v>52</v>
      </c>
      <c r="E3" s="9" t="s">
        <v>53</v>
      </c>
      <c r="F3" s="9"/>
      <c r="G3" s="9" t="s">
        <v>54</v>
      </c>
      <c r="H3" s="9" t="s">
        <v>55</v>
      </c>
      <c r="I3" s="9" t="s">
        <v>35</v>
      </c>
      <c r="J3" s="10"/>
      <c r="K3" s="10"/>
      <c r="L3" s="10"/>
      <c r="M3" s="10"/>
      <c r="N3" s="10"/>
      <c r="O3" s="10"/>
      <c r="P3" s="10"/>
      <c r="Q3" s="10"/>
      <c r="R3" s="10"/>
      <c r="S3" s="10"/>
      <c r="T3" s="10"/>
      <c r="U3" s="10"/>
      <c r="V3" s="10"/>
      <c r="W3" s="10"/>
      <c r="X3" s="10"/>
    </row>
    <row r="4" spans="1:24" ht="15.75" customHeight="1" x14ac:dyDescent="0.15">
      <c r="A4" s="6" t="s">
        <v>5</v>
      </c>
      <c r="B4" s="8" t="s">
        <v>6</v>
      </c>
      <c r="C4" s="23" t="str">
        <f t="shared" si="0"/>
        <v>P01-1A</v>
      </c>
      <c r="D4" s="9" t="s">
        <v>90</v>
      </c>
      <c r="E4" s="9"/>
      <c r="F4" s="9"/>
      <c r="G4" s="9"/>
      <c r="H4" s="9" t="s">
        <v>91</v>
      </c>
      <c r="I4" s="9" t="s">
        <v>36</v>
      </c>
      <c r="J4" s="10" t="s">
        <v>92</v>
      </c>
      <c r="K4" s="10"/>
      <c r="L4" s="10"/>
      <c r="M4" s="10"/>
      <c r="N4" s="10"/>
      <c r="O4" s="10"/>
      <c r="P4" s="10"/>
      <c r="Q4" s="10"/>
      <c r="R4" s="10"/>
      <c r="S4" s="10"/>
      <c r="T4" s="10"/>
      <c r="U4" s="10"/>
      <c r="V4" s="10"/>
      <c r="W4" s="10"/>
      <c r="X4" s="10"/>
    </row>
    <row r="5" spans="1:24" ht="15.75" customHeight="1" x14ac:dyDescent="0.15">
      <c r="A5" s="6" t="s">
        <v>5</v>
      </c>
      <c r="B5" s="8" t="s">
        <v>6</v>
      </c>
      <c r="C5" s="23" t="str">
        <f t="shared" si="0"/>
        <v>P01-1A</v>
      </c>
      <c r="D5" s="9" t="s">
        <v>52</v>
      </c>
      <c r="E5" s="9" t="s">
        <v>53</v>
      </c>
      <c r="F5" s="9"/>
      <c r="G5" s="9" t="s">
        <v>54</v>
      </c>
      <c r="H5" s="9" t="s">
        <v>55</v>
      </c>
      <c r="I5" s="9" t="s">
        <v>39</v>
      </c>
      <c r="J5" s="10"/>
      <c r="K5" s="10"/>
      <c r="L5" s="10"/>
      <c r="M5" s="10"/>
      <c r="N5" s="10"/>
      <c r="O5" s="10"/>
      <c r="P5" s="10"/>
      <c r="Q5" s="10"/>
      <c r="R5" s="10"/>
      <c r="S5" s="10"/>
      <c r="T5" s="10"/>
      <c r="U5" s="10"/>
      <c r="V5" s="10"/>
      <c r="W5" s="10"/>
      <c r="X5" s="10"/>
    </row>
    <row r="6" spans="1:24" ht="15.75" customHeight="1" x14ac:dyDescent="0.15">
      <c r="A6" s="6" t="s">
        <v>5</v>
      </c>
      <c r="B6" s="8" t="s">
        <v>40</v>
      </c>
      <c r="C6" s="23" t="str">
        <f t="shared" si="0"/>
        <v>P01-2A</v>
      </c>
      <c r="D6" s="9" t="s">
        <v>94</v>
      </c>
      <c r="E6" s="9"/>
      <c r="F6" s="9"/>
      <c r="G6" s="30" t="s">
        <v>519</v>
      </c>
      <c r="H6" s="9" t="s">
        <v>91</v>
      </c>
      <c r="I6" s="9" t="s">
        <v>41</v>
      </c>
      <c r="J6" s="10"/>
      <c r="K6" s="10"/>
      <c r="L6" s="10"/>
      <c r="M6" s="10"/>
      <c r="N6" s="10"/>
      <c r="O6" s="10"/>
      <c r="P6" s="10"/>
      <c r="Q6" s="10"/>
      <c r="R6" s="10"/>
      <c r="S6" s="10"/>
      <c r="T6" s="10"/>
      <c r="U6" s="10"/>
      <c r="V6" s="10"/>
      <c r="W6" s="10"/>
      <c r="X6" s="10"/>
    </row>
    <row r="7" spans="1:24" ht="15.75" customHeight="1" x14ac:dyDescent="0.15">
      <c r="A7" s="6" t="s">
        <v>5</v>
      </c>
      <c r="B7" s="8" t="s">
        <v>40</v>
      </c>
      <c r="C7" s="23" t="str">
        <f t="shared" si="0"/>
        <v>P01-2A</v>
      </c>
      <c r="D7" s="9" t="s">
        <v>94</v>
      </c>
      <c r="E7" s="9"/>
      <c r="F7" s="9" t="s">
        <v>97</v>
      </c>
      <c r="G7" s="30" t="s">
        <v>519</v>
      </c>
      <c r="H7" s="9" t="s">
        <v>91</v>
      </c>
      <c r="I7" s="9" t="s">
        <v>44</v>
      </c>
      <c r="J7" s="10"/>
      <c r="K7" s="10"/>
      <c r="L7" s="10"/>
      <c r="M7" s="10"/>
      <c r="N7" s="10"/>
      <c r="O7" s="10"/>
      <c r="P7" s="10"/>
      <c r="Q7" s="10"/>
      <c r="R7" s="10"/>
      <c r="S7" s="10"/>
      <c r="T7" s="10"/>
      <c r="U7" s="10"/>
      <c r="V7" s="10"/>
      <c r="W7" s="10"/>
      <c r="X7" s="10"/>
    </row>
    <row r="8" spans="1:24" ht="15.75" customHeight="1" x14ac:dyDescent="0.15">
      <c r="A8" s="6" t="s">
        <v>5</v>
      </c>
      <c r="B8" s="8" t="s">
        <v>40</v>
      </c>
      <c r="C8" s="23" t="str">
        <f t="shared" si="0"/>
        <v>P01-2A</v>
      </c>
      <c r="D8" s="9" t="s">
        <v>94</v>
      </c>
      <c r="E8" s="9"/>
      <c r="F8" s="9" t="s">
        <v>98</v>
      </c>
      <c r="G8" s="9"/>
      <c r="H8" s="9" t="s">
        <v>91</v>
      </c>
      <c r="I8" s="9" t="s">
        <v>47</v>
      </c>
      <c r="J8" s="10"/>
      <c r="K8" s="10"/>
      <c r="L8" s="10"/>
      <c r="M8" s="10"/>
      <c r="N8" s="10"/>
      <c r="O8" s="10"/>
      <c r="P8" s="10"/>
      <c r="Q8" s="10"/>
      <c r="R8" s="10"/>
      <c r="S8" s="10"/>
      <c r="T8" s="10"/>
      <c r="U8" s="10"/>
      <c r="V8" s="10"/>
      <c r="W8" s="10"/>
      <c r="X8" s="10"/>
    </row>
    <row r="9" spans="1:24" ht="15.75" customHeight="1" x14ac:dyDescent="0.15">
      <c r="A9" s="6" t="s">
        <v>5</v>
      </c>
      <c r="B9" s="8" t="s">
        <v>40</v>
      </c>
      <c r="C9" s="23" t="str">
        <f t="shared" si="0"/>
        <v>P01-2A</v>
      </c>
      <c r="D9" s="9" t="s">
        <v>94</v>
      </c>
      <c r="E9" s="9"/>
      <c r="F9" s="9"/>
      <c r="G9" s="9"/>
      <c r="H9" s="9" t="s">
        <v>91</v>
      </c>
      <c r="I9" s="9" t="s">
        <v>100</v>
      </c>
      <c r="J9" s="10"/>
      <c r="K9" s="10"/>
      <c r="L9" s="10"/>
      <c r="M9" s="10"/>
      <c r="N9" s="10"/>
      <c r="O9" s="10"/>
      <c r="P9" s="10"/>
      <c r="Q9" s="10"/>
      <c r="R9" s="10"/>
      <c r="S9" s="10"/>
      <c r="T9" s="10"/>
      <c r="U9" s="10"/>
      <c r="V9" s="10"/>
      <c r="W9" s="10"/>
      <c r="X9" s="10"/>
    </row>
    <row r="10" spans="1:24" ht="15.75" customHeight="1" x14ac:dyDescent="0.15">
      <c r="A10" s="6" t="s">
        <v>5</v>
      </c>
      <c r="B10" s="8" t="s">
        <v>40</v>
      </c>
      <c r="C10" s="23" t="str">
        <f t="shared" si="0"/>
        <v>P01-2A</v>
      </c>
      <c r="D10" s="9" t="s">
        <v>94</v>
      </c>
      <c r="E10" s="9"/>
      <c r="F10" s="9"/>
      <c r="G10" s="9"/>
      <c r="H10" s="9" t="s">
        <v>91</v>
      </c>
      <c r="I10" s="9" t="s">
        <v>101</v>
      </c>
      <c r="J10" s="10"/>
      <c r="K10" s="10"/>
      <c r="L10" s="10"/>
      <c r="M10" s="10"/>
      <c r="N10" s="10"/>
      <c r="O10" s="10"/>
      <c r="P10" s="10"/>
      <c r="Q10" s="10"/>
      <c r="R10" s="10"/>
      <c r="S10" s="10"/>
      <c r="T10" s="10"/>
      <c r="U10" s="10"/>
      <c r="V10" s="10"/>
      <c r="W10" s="10"/>
      <c r="X10" s="10"/>
    </row>
    <row r="11" spans="1:24" ht="15.75" customHeight="1" x14ac:dyDescent="0.15">
      <c r="A11" s="6" t="s">
        <v>5</v>
      </c>
      <c r="B11" s="8" t="s">
        <v>40</v>
      </c>
      <c r="C11" s="23" t="str">
        <f t="shared" si="0"/>
        <v>P01-2A</v>
      </c>
      <c r="D11" s="9" t="s">
        <v>94</v>
      </c>
      <c r="E11" s="9"/>
      <c r="F11" s="9"/>
      <c r="G11" s="9"/>
      <c r="H11" s="9" t="s">
        <v>103</v>
      </c>
      <c r="I11" s="9" t="s">
        <v>50</v>
      </c>
      <c r="J11" s="10" t="s">
        <v>104</v>
      </c>
      <c r="K11" s="10"/>
      <c r="L11" s="10"/>
      <c r="M11" s="10"/>
      <c r="N11" s="10"/>
      <c r="O11" s="10"/>
      <c r="P11" s="10"/>
      <c r="Q11" s="10"/>
      <c r="R11" s="10"/>
      <c r="S11" s="10"/>
      <c r="T11" s="10"/>
      <c r="U11" s="10"/>
      <c r="V11" s="10"/>
      <c r="W11" s="10"/>
      <c r="X11" s="10"/>
    </row>
    <row r="12" spans="1:24" ht="15.75" customHeight="1" x14ac:dyDescent="0.15">
      <c r="A12" s="6" t="s">
        <v>5</v>
      </c>
      <c r="B12" s="8" t="s">
        <v>51</v>
      </c>
      <c r="C12" s="23" t="str">
        <f t="shared" si="0"/>
        <v>P01-3A</v>
      </c>
      <c r="D12" s="9" t="s">
        <v>94</v>
      </c>
      <c r="E12" s="9"/>
      <c r="F12" s="9" t="s">
        <v>107</v>
      </c>
      <c r="G12" s="9"/>
      <c r="H12" s="9" t="s">
        <v>91</v>
      </c>
      <c r="I12" s="9"/>
      <c r="J12" s="10" t="s">
        <v>108</v>
      </c>
      <c r="K12" s="10"/>
      <c r="L12" s="10"/>
      <c r="M12" s="10"/>
      <c r="N12" s="10"/>
      <c r="O12" s="10"/>
      <c r="P12" s="10"/>
      <c r="Q12" s="10"/>
      <c r="R12" s="10"/>
      <c r="S12" s="10"/>
      <c r="T12" s="10"/>
      <c r="U12" s="10"/>
      <c r="V12" s="10"/>
      <c r="W12" s="10"/>
      <c r="X12" s="10"/>
    </row>
    <row r="13" spans="1:24" ht="15.75" customHeight="1" x14ac:dyDescent="0.15">
      <c r="A13" s="6" t="s">
        <v>5</v>
      </c>
      <c r="B13" s="8" t="s">
        <v>51</v>
      </c>
      <c r="C13" s="23" t="str">
        <f t="shared" si="0"/>
        <v>P01-3A</v>
      </c>
      <c r="D13" s="9" t="s">
        <v>52</v>
      </c>
      <c r="E13" s="9" t="s">
        <v>53</v>
      </c>
      <c r="F13" s="9"/>
      <c r="G13" s="9" t="s">
        <v>111</v>
      </c>
      <c r="H13" s="9" t="s">
        <v>55</v>
      </c>
      <c r="I13" s="9" t="s">
        <v>56</v>
      </c>
      <c r="J13" s="10" t="s">
        <v>112</v>
      </c>
      <c r="K13" s="10"/>
      <c r="L13" s="10"/>
      <c r="M13" s="10"/>
      <c r="N13" s="10"/>
      <c r="O13" s="10"/>
      <c r="P13" s="10"/>
      <c r="Q13" s="10"/>
      <c r="R13" s="10"/>
      <c r="S13" s="10"/>
      <c r="T13" s="10"/>
      <c r="U13" s="10"/>
      <c r="V13" s="10"/>
      <c r="W13" s="10"/>
      <c r="X13" s="10"/>
    </row>
    <row r="14" spans="1:24" ht="15.75" customHeight="1" x14ac:dyDescent="0.15">
      <c r="A14" s="6" t="s">
        <v>5</v>
      </c>
      <c r="B14" s="8" t="s">
        <v>51</v>
      </c>
      <c r="C14" s="23" t="str">
        <f t="shared" si="0"/>
        <v>P01-3A</v>
      </c>
      <c r="D14" s="9" t="s">
        <v>52</v>
      </c>
      <c r="E14" s="9" t="s">
        <v>53</v>
      </c>
      <c r="F14" s="9"/>
      <c r="G14" s="9" t="s">
        <v>111</v>
      </c>
      <c r="H14" s="9" t="s">
        <v>55</v>
      </c>
      <c r="I14" s="9" t="s">
        <v>58</v>
      </c>
      <c r="J14" s="10"/>
      <c r="K14" s="10"/>
      <c r="L14" s="10"/>
      <c r="M14" s="10"/>
      <c r="N14" s="10"/>
      <c r="O14" s="10"/>
      <c r="P14" s="10"/>
      <c r="Q14" s="10"/>
      <c r="R14" s="10"/>
      <c r="S14" s="10"/>
      <c r="T14" s="10"/>
      <c r="U14" s="10"/>
      <c r="V14" s="10"/>
      <c r="W14" s="10"/>
      <c r="X14" s="10"/>
    </row>
    <row r="15" spans="1:24" ht="15.75" customHeight="1" x14ac:dyDescent="0.15">
      <c r="A15" s="6" t="s">
        <v>5</v>
      </c>
      <c r="B15" s="8" t="s">
        <v>51</v>
      </c>
      <c r="C15" s="23" t="str">
        <f t="shared" si="0"/>
        <v>P01-3A</v>
      </c>
      <c r="D15" s="9" t="s">
        <v>52</v>
      </c>
      <c r="E15" s="9" t="s">
        <v>53</v>
      </c>
      <c r="F15" s="9"/>
      <c r="G15" s="9"/>
      <c r="H15" s="9" t="s">
        <v>91</v>
      </c>
      <c r="I15" s="9" t="s">
        <v>60</v>
      </c>
      <c r="J15" s="10" t="s">
        <v>137</v>
      </c>
      <c r="K15" s="10"/>
      <c r="L15" s="10"/>
      <c r="M15" s="10"/>
      <c r="N15" s="10"/>
      <c r="O15" s="10"/>
      <c r="P15" s="10"/>
      <c r="Q15" s="10"/>
      <c r="R15" s="10"/>
      <c r="S15" s="10"/>
      <c r="T15" s="10"/>
      <c r="U15" s="10"/>
      <c r="V15" s="10"/>
      <c r="W15" s="10"/>
      <c r="X15" s="10"/>
    </row>
    <row r="16" spans="1:24" ht="15.75" customHeight="1" x14ac:dyDescent="0.15">
      <c r="A16" s="6" t="s">
        <v>5</v>
      </c>
      <c r="B16" s="8" t="s">
        <v>51</v>
      </c>
      <c r="C16" s="23" t="str">
        <f t="shared" si="0"/>
        <v>P01-3A</v>
      </c>
      <c r="D16" s="9" t="s">
        <v>52</v>
      </c>
      <c r="E16" s="9" t="s">
        <v>53</v>
      </c>
      <c r="F16" s="9" t="s">
        <v>152</v>
      </c>
      <c r="G16" s="9"/>
      <c r="H16" s="9" t="s">
        <v>91</v>
      </c>
      <c r="I16" s="9" t="s">
        <v>65</v>
      </c>
      <c r="J16" s="10" t="s">
        <v>158</v>
      </c>
      <c r="K16" s="10"/>
      <c r="L16" s="10"/>
      <c r="M16" s="10"/>
      <c r="N16" s="10"/>
      <c r="O16" s="10"/>
      <c r="P16" s="10"/>
      <c r="Q16" s="10"/>
      <c r="R16" s="10"/>
      <c r="S16" s="10"/>
      <c r="T16" s="10"/>
      <c r="U16" s="10"/>
      <c r="V16" s="10"/>
      <c r="W16" s="10"/>
      <c r="X16" s="10"/>
    </row>
    <row r="17" spans="1:24" ht="15.75" customHeight="1" x14ac:dyDescent="0.15">
      <c r="A17" s="6" t="s">
        <v>5</v>
      </c>
      <c r="B17" s="8" t="s">
        <v>67</v>
      </c>
      <c r="C17" s="23" t="str">
        <f t="shared" si="0"/>
        <v>P01-4A</v>
      </c>
      <c r="D17" s="30" t="s">
        <v>941</v>
      </c>
      <c r="E17" s="30" t="s">
        <v>760</v>
      </c>
      <c r="F17" s="9"/>
      <c r="G17" s="9"/>
      <c r="H17" s="9" t="s">
        <v>103</v>
      </c>
      <c r="I17" s="9" t="s">
        <v>68</v>
      </c>
      <c r="J17" s="10" t="s">
        <v>170</v>
      </c>
      <c r="K17" s="10"/>
      <c r="L17" s="10"/>
      <c r="M17" s="10"/>
      <c r="N17" s="10"/>
      <c r="O17" s="10"/>
      <c r="P17" s="10"/>
      <c r="Q17" s="10"/>
      <c r="R17" s="10"/>
      <c r="S17" s="10"/>
      <c r="T17" s="10"/>
      <c r="U17" s="10"/>
      <c r="V17" s="10"/>
      <c r="W17" s="10"/>
      <c r="X17" s="10"/>
    </row>
    <row r="18" spans="1:24" ht="15.75" customHeight="1" x14ac:dyDescent="0.15">
      <c r="A18" s="6" t="s">
        <v>5</v>
      </c>
      <c r="B18" s="8" t="s">
        <v>71</v>
      </c>
      <c r="C18" s="23" t="str">
        <f t="shared" si="0"/>
        <v>P01-5A</v>
      </c>
      <c r="D18" s="9" t="s">
        <v>94</v>
      </c>
      <c r="E18" s="9"/>
      <c r="F18" s="9" t="s">
        <v>183</v>
      </c>
      <c r="G18" s="9"/>
      <c r="H18" s="9" t="s">
        <v>91</v>
      </c>
      <c r="I18" s="9" t="s">
        <v>72</v>
      </c>
      <c r="J18" s="10"/>
      <c r="K18" s="10"/>
      <c r="L18" s="10"/>
      <c r="M18" s="10"/>
      <c r="N18" s="10"/>
      <c r="O18" s="10"/>
      <c r="P18" s="10"/>
      <c r="Q18" s="10"/>
      <c r="R18" s="10"/>
      <c r="S18" s="10"/>
      <c r="T18" s="10"/>
      <c r="U18" s="10"/>
      <c r="V18" s="10"/>
      <c r="W18" s="10"/>
      <c r="X18" s="10"/>
    </row>
    <row r="19" spans="1:24" ht="15.75" customHeight="1" x14ac:dyDescent="0.15">
      <c r="A19" s="6" t="s">
        <v>5</v>
      </c>
      <c r="B19" s="8" t="s">
        <v>71</v>
      </c>
      <c r="C19" s="23" t="str">
        <f t="shared" si="0"/>
        <v>P01-5A</v>
      </c>
      <c r="D19" s="9" t="s">
        <v>94</v>
      </c>
      <c r="E19" s="9"/>
      <c r="F19" s="9" t="s">
        <v>194</v>
      </c>
      <c r="G19" s="9"/>
      <c r="H19" s="9" t="s">
        <v>55</v>
      </c>
      <c r="I19" s="9" t="s">
        <v>74</v>
      </c>
      <c r="J19" s="10" t="s">
        <v>195</v>
      </c>
      <c r="K19" s="10"/>
      <c r="L19" s="10"/>
      <c r="M19" s="10"/>
      <c r="N19" s="10"/>
      <c r="O19" s="10"/>
      <c r="P19" s="10"/>
      <c r="Q19" s="10"/>
      <c r="R19" s="10"/>
      <c r="S19" s="10"/>
      <c r="T19" s="10"/>
      <c r="U19" s="10"/>
      <c r="V19" s="10"/>
      <c r="W19" s="10"/>
      <c r="X19" s="10"/>
    </row>
    <row r="20" spans="1:24" ht="15.75" customHeight="1" x14ac:dyDescent="0.15">
      <c r="A20" s="6" t="s">
        <v>5</v>
      </c>
      <c r="B20" s="8" t="s">
        <v>71</v>
      </c>
      <c r="C20" s="23" t="str">
        <f t="shared" si="0"/>
        <v>P01-5A</v>
      </c>
      <c r="D20" s="9" t="s">
        <v>90</v>
      </c>
      <c r="E20" s="9" t="s">
        <v>53</v>
      </c>
      <c r="F20" s="9" t="s">
        <v>152</v>
      </c>
      <c r="G20" s="9"/>
      <c r="H20" s="9" t="s">
        <v>91</v>
      </c>
      <c r="I20" s="9" t="s">
        <v>77</v>
      </c>
      <c r="J20" s="10" t="s">
        <v>211</v>
      </c>
      <c r="K20" s="10"/>
      <c r="L20" s="10"/>
      <c r="M20" s="10"/>
      <c r="N20" s="10"/>
      <c r="O20" s="10"/>
      <c r="P20" s="10"/>
      <c r="Q20" s="10"/>
      <c r="R20" s="10"/>
      <c r="S20" s="10"/>
      <c r="T20" s="10"/>
      <c r="U20" s="10"/>
      <c r="V20" s="10"/>
      <c r="W20" s="10"/>
      <c r="X20" s="10"/>
    </row>
    <row r="21" spans="1:24" ht="15.75" customHeight="1" x14ac:dyDescent="0.15">
      <c r="A21" s="6" t="s">
        <v>5</v>
      </c>
      <c r="B21" s="8" t="s">
        <v>80</v>
      </c>
      <c r="C21" s="23" t="str">
        <f t="shared" si="0"/>
        <v>P01-6A</v>
      </c>
      <c r="D21" s="9" t="s">
        <v>168</v>
      </c>
      <c r="E21" s="9"/>
      <c r="F21" s="9"/>
      <c r="G21" s="9"/>
      <c r="H21" s="9" t="s">
        <v>91</v>
      </c>
      <c r="I21" s="9" t="s">
        <v>81</v>
      </c>
      <c r="J21" s="10" t="s">
        <v>221</v>
      </c>
      <c r="K21" s="10"/>
      <c r="L21" s="10"/>
      <c r="M21" s="10"/>
      <c r="N21" s="10"/>
      <c r="O21" s="10"/>
      <c r="P21" s="10"/>
      <c r="Q21" s="10"/>
      <c r="R21" s="10"/>
      <c r="S21" s="10"/>
      <c r="T21" s="10"/>
      <c r="U21" s="10"/>
      <c r="V21" s="10"/>
      <c r="W21" s="10"/>
      <c r="X21" s="10"/>
    </row>
    <row r="22" spans="1:24" ht="15.75" customHeight="1" x14ac:dyDescent="0.15">
      <c r="A22" s="6" t="s">
        <v>5</v>
      </c>
      <c r="B22" s="8" t="s">
        <v>80</v>
      </c>
      <c r="C22" s="23" t="str">
        <f t="shared" si="0"/>
        <v>P01-6A</v>
      </c>
      <c r="D22" s="9" t="s">
        <v>168</v>
      </c>
      <c r="E22" s="9"/>
      <c r="F22" s="9" t="s">
        <v>235</v>
      </c>
      <c r="G22" s="9"/>
      <c r="H22" s="9" t="s">
        <v>91</v>
      </c>
      <c r="I22" s="9" t="s">
        <v>82</v>
      </c>
      <c r="J22" s="10" t="s">
        <v>238</v>
      </c>
      <c r="K22" s="10"/>
      <c r="L22" s="10"/>
      <c r="M22" s="10"/>
      <c r="N22" s="10"/>
      <c r="O22" s="10"/>
      <c r="P22" s="10"/>
      <c r="Q22" s="10"/>
      <c r="R22" s="10"/>
      <c r="S22" s="10"/>
      <c r="T22" s="10"/>
      <c r="U22" s="10"/>
      <c r="V22" s="10"/>
      <c r="W22" s="10"/>
      <c r="X22" s="10"/>
    </row>
    <row r="23" spans="1:24" ht="15.75" customHeight="1" x14ac:dyDescent="0.15">
      <c r="A23" s="6" t="s">
        <v>5</v>
      </c>
      <c r="B23" s="8" t="s">
        <v>80</v>
      </c>
      <c r="C23" s="23" t="str">
        <f t="shared" si="0"/>
        <v>P01-6A</v>
      </c>
      <c r="D23" s="9" t="s">
        <v>168</v>
      </c>
      <c r="E23" s="9"/>
      <c r="F23" s="9" t="s">
        <v>152</v>
      </c>
      <c r="G23" s="9" t="s">
        <v>244</v>
      </c>
      <c r="H23" s="9" t="s">
        <v>91</v>
      </c>
      <c r="I23" s="9" t="s">
        <v>81</v>
      </c>
      <c r="J23" s="10"/>
      <c r="K23" s="10"/>
      <c r="L23" s="10"/>
      <c r="M23" s="10"/>
      <c r="N23" s="10"/>
      <c r="O23" s="10"/>
      <c r="P23" s="10"/>
      <c r="Q23" s="10"/>
      <c r="R23" s="10"/>
      <c r="S23" s="10"/>
      <c r="T23" s="10"/>
      <c r="U23" s="10"/>
      <c r="V23" s="10"/>
      <c r="W23" s="10"/>
      <c r="X23" s="10"/>
    </row>
    <row r="24" spans="1:24" ht="15.75" customHeight="1" x14ac:dyDescent="0.15">
      <c r="A24" s="6" t="s">
        <v>5</v>
      </c>
      <c r="B24" s="8" t="s">
        <v>80</v>
      </c>
      <c r="C24" s="23" t="str">
        <f t="shared" si="0"/>
        <v>P01-6A</v>
      </c>
      <c r="D24" s="9" t="s">
        <v>252</v>
      </c>
      <c r="E24" s="9"/>
      <c r="F24" s="9" t="s">
        <v>107</v>
      </c>
      <c r="G24" s="9"/>
      <c r="H24" s="9" t="s">
        <v>91</v>
      </c>
      <c r="I24" s="9" t="s">
        <v>85</v>
      </c>
      <c r="J24" s="10"/>
      <c r="K24" s="10"/>
      <c r="L24" s="10"/>
      <c r="M24" s="10"/>
      <c r="N24" s="10"/>
      <c r="O24" s="10"/>
      <c r="P24" s="10"/>
      <c r="Q24" s="10"/>
      <c r="R24" s="10"/>
      <c r="S24" s="10"/>
      <c r="T24" s="10"/>
      <c r="U24" s="10"/>
      <c r="V24" s="10"/>
      <c r="W24" s="10"/>
      <c r="X24" s="10"/>
    </row>
    <row r="25" spans="1:24" ht="15.75" customHeight="1" x14ac:dyDescent="0.15">
      <c r="A25" s="6" t="s">
        <v>87</v>
      </c>
      <c r="B25" s="8" t="s">
        <v>88</v>
      </c>
      <c r="C25" s="23" t="str">
        <f t="shared" si="0"/>
        <v>P02-1B</v>
      </c>
      <c r="D25" s="9" t="s">
        <v>270</v>
      </c>
      <c r="E25" s="9" t="s">
        <v>272</v>
      </c>
      <c r="F25" s="9" t="s">
        <v>152</v>
      </c>
      <c r="G25" s="9" t="s">
        <v>274</v>
      </c>
      <c r="H25" s="9" t="s">
        <v>91</v>
      </c>
      <c r="I25" s="9" t="s">
        <v>89</v>
      </c>
      <c r="J25" s="10" t="s">
        <v>278</v>
      </c>
      <c r="K25" s="10"/>
      <c r="L25" s="10"/>
      <c r="M25" s="10"/>
      <c r="N25" s="10"/>
      <c r="O25" s="10"/>
      <c r="P25" s="10"/>
      <c r="Q25" s="10"/>
      <c r="R25" s="10"/>
      <c r="S25" s="10"/>
      <c r="T25" s="10"/>
      <c r="U25" s="10"/>
      <c r="V25" s="10"/>
      <c r="W25" s="10"/>
      <c r="X25" s="10"/>
    </row>
    <row r="26" spans="1:24" ht="15.75" customHeight="1" x14ac:dyDescent="0.15">
      <c r="A26" s="6" t="s">
        <v>87</v>
      </c>
      <c r="B26" s="8" t="s">
        <v>88</v>
      </c>
      <c r="C26" s="23" t="str">
        <f t="shared" si="0"/>
        <v>P02-1B</v>
      </c>
      <c r="D26" s="9" t="s">
        <v>52</v>
      </c>
      <c r="E26" s="9" t="s">
        <v>272</v>
      </c>
      <c r="F26" s="9"/>
      <c r="G26" s="9" t="s">
        <v>274</v>
      </c>
      <c r="H26" s="9" t="s">
        <v>91</v>
      </c>
      <c r="I26" s="9" t="s">
        <v>95</v>
      </c>
      <c r="J26" s="10" t="s">
        <v>288</v>
      </c>
      <c r="K26" s="10"/>
      <c r="L26" s="10"/>
      <c r="M26" s="10"/>
      <c r="N26" s="10"/>
      <c r="O26" s="10"/>
      <c r="P26" s="10"/>
      <c r="Q26" s="10"/>
      <c r="R26" s="10"/>
      <c r="S26" s="10"/>
      <c r="T26" s="10"/>
      <c r="U26" s="10"/>
      <c r="V26" s="10"/>
      <c r="W26" s="10"/>
      <c r="X26" s="10"/>
    </row>
    <row r="27" spans="1:24" ht="15.75" customHeight="1" x14ac:dyDescent="0.15">
      <c r="A27" s="6" t="s">
        <v>87</v>
      </c>
      <c r="B27" s="8" t="s">
        <v>88</v>
      </c>
      <c r="C27" s="23" t="str">
        <f t="shared" si="0"/>
        <v>P02-1B</v>
      </c>
      <c r="D27" s="9" t="s">
        <v>270</v>
      </c>
      <c r="E27" s="9" t="s">
        <v>293</v>
      </c>
      <c r="F27" s="9"/>
      <c r="G27" s="9" t="s">
        <v>274</v>
      </c>
      <c r="H27" s="9" t="s">
        <v>91</v>
      </c>
      <c r="I27" s="9" t="s">
        <v>96</v>
      </c>
      <c r="J27" s="10" t="s">
        <v>299</v>
      </c>
      <c r="K27" s="10"/>
      <c r="L27" s="10"/>
      <c r="M27" s="10"/>
      <c r="N27" s="10"/>
      <c r="O27" s="10"/>
      <c r="P27" s="10"/>
      <c r="Q27" s="10"/>
      <c r="R27" s="10"/>
      <c r="S27" s="10"/>
      <c r="T27" s="10"/>
      <c r="U27" s="10"/>
      <c r="V27" s="10"/>
      <c r="W27" s="10"/>
      <c r="X27" s="10"/>
    </row>
    <row r="28" spans="1:24" ht="15.75" customHeight="1" x14ac:dyDescent="0.15">
      <c r="A28" s="6" t="s">
        <v>87</v>
      </c>
      <c r="B28" s="8" t="s">
        <v>88</v>
      </c>
      <c r="C28" s="23" t="str">
        <f t="shared" si="0"/>
        <v>P02-1B</v>
      </c>
      <c r="D28" s="9" t="s">
        <v>304</v>
      </c>
      <c r="E28" s="9"/>
      <c r="F28" s="9" t="s">
        <v>152</v>
      </c>
      <c r="G28" s="9"/>
      <c r="H28" s="9" t="s">
        <v>91</v>
      </c>
      <c r="I28" s="9" t="s">
        <v>308</v>
      </c>
      <c r="J28" s="10" t="s">
        <v>310</v>
      </c>
      <c r="K28" s="10"/>
      <c r="L28" s="10"/>
      <c r="M28" s="10"/>
      <c r="N28" s="10"/>
      <c r="O28" s="10"/>
      <c r="P28" s="10"/>
      <c r="Q28" s="10"/>
      <c r="R28" s="10"/>
      <c r="S28" s="10"/>
      <c r="T28" s="10"/>
      <c r="U28" s="10"/>
      <c r="V28" s="10"/>
      <c r="W28" s="10"/>
      <c r="X28" s="10"/>
    </row>
    <row r="29" spans="1:24" ht="15.75" customHeight="1" x14ac:dyDescent="0.15">
      <c r="A29" s="6" t="s">
        <v>87</v>
      </c>
      <c r="B29" s="8" t="s">
        <v>88</v>
      </c>
      <c r="C29" s="23" t="str">
        <f t="shared" si="0"/>
        <v>P02-1B</v>
      </c>
      <c r="D29" s="9" t="s">
        <v>52</v>
      </c>
      <c r="E29" s="9" t="s">
        <v>313</v>
      </c>
      <c r="F29" s="9"/>
      <c r="G29" s="9" t="s">
        <v>244</v>
      </c>
      <c r="H29" s="9" t="s">
        <v>91</v>
      </c>
      <c r="I29" s="9" t="s">
        <v>113</v>
      </c>
      <c r="J29" s="10" t="s">
        <v>315</v>
      </c>
      <c r="K29" s="10"/>
      <c r="L29" s="10"/>
      <c r="M29" s="10"/>
      <c r="N29" s="10"/>
      <c r="O29" s="10"/>
      <c r="P29" s="10"/>
      <c r="Q29" s="10"/>
      <c r="R29" s="10"/>
      <c r="S29" s="10"/>
      <c r="T29" s="10"/>
      <c r="U29" s="10"/>
      <c r="V29" s="10"/>
      <c r="W29" s="10"/>
      <c r="X29" s="10"/>
    </row>
    <row r="30" spans="1:24" ht="15.75" customHeight="1" x14ac:dyDescent="0.15">
      <c r="A30" s="6" t="s">
        <v>87</v>
      </c>
      <c r="B30" s="8" t="s">
        <v>117</v>
      </c>
      <c r="C30" s="23" t="str">
        <f t="shared" si="0"/>
        <v>P02-2B</v>
      </c>
      <c r="D30" s="9" t="s">
        <v>321</v>
      </c>
      <c r="E30" s="9" t="s">
        <v>313</v>
      </c>
      <c r="F30" s="9" t="s">
        <v>322</v>
      </c>
      <c r="G30" s="9" t="s">
        <v>274</v>
      </c>
      <c r="H30" s="9" t="s">
        <v>324</v>
      </c>
      <c r="I30" s="9" t="s">
        <v>118</v>
      </c>
      <c r="J30" s="10"/>
      <c r="K30" s="10"/>
      <c r="L30" s="10"/>
      <c r="M30" s="10"/>
      <c r="N30" s="10"/>
      <c r="O30" s="10"/>
      <c r="P30" s="10"/>
      <c r="Q30" s="10"/>
      <c r="R30" s="10"/>
      <c r="S30" s="10"/>
      <c r="T30" s="10"/>
      <c r="U30" s="10"/>
      <c r="V30" s="10"/>
      <c r="W30" s="10"/>
      <c r="X30" s="10"/>
    </row>
    <row r="31" spans="1:24" ht="15.75" customHeight="1" x14ac:dyDescent="0.15">
      <c r="A31" s="6" t="s">
        <v>87</v>
      </c>
      <c r="B31" s="8" t="s">
        <v>117</v>
      </c>
      <c r="C31" s="23" t="str">
        <f t="shared" si="0"/>
        <v>P02-2B</v>
      </c>
      <c r="D31" s="9"/>
      <c r="E31" s="9" t="s">
        <v>272</v>
      </c>
      <c r="F31" s="9" t="s">
        <v>152</v>
      </c>
      <c r="G31" s="9"/>
      <c r="H31" s="9" t="s">
        <v>324</v>
      </c>
      <c r="I31" s="9" t="s">
        <v>120</v>
      </c>
      <c r="J31" s="10"/>
      <c r="K31" s="10"/>
      <c r="L31" s="10"/>
      <c r="M31" s="10"/>
      <c r="N31" s="10"/>
      <c r="O31" s="10"/>
      <c r="P31" s="10"/>
      <c r="Q31" s="10"/>
      <c r="R31" s="10"/>
      <c r="S31" s="10"/>
      <c r="T31" s="10"/>
      <c r="U31" s="10"/>
      <c r="V31" s="10"/>
      <c r="W31" s="10"/>
      <c r="X31" s="10"/>
    </row>
    <row r="32" spans="1:24" ht="15.75" customHeight="1" x14ac:dyDescent="0.15">
      <c r="A32" s="6" t="s">
        <v>87</v>
      </c>
      <c r="B32" s="8" t="s">
        <v>117</v>
      </c>
      <c r="C32" s="23" t="str">
        <f t="shared" si="0"/>
        <v>P02-2B</v>
      </c>
      <c r="D32" s="9"/>
      <c r="E32" s="9" t="s">
        <v>272</v>
      </c>
      <c r="F32" s="9" t="s">
        <v>152</v>
      </c>
      <c r="G32" s="9"/>
      <c r="H32" s="9" t="s">
        <v>324</v>
      </c>
      <c r="I32" s="9" t="s">
        <v>120</v>
      </c>
      <c r="J32" s="10"/>
      <c r="K32" s="10"/>
      <c r="L32" s="10"/>
      <c r="M32" s="10"/>
      <c r="N32" s="10"/>
      <c r="O32" s="10"/>
      <c r="P32" s="10"/>
      <c r="Q32" s="10"/>
      <c r="R32" s="10"/>
      <c r="S32" s="10"/>
      <c r="T32" s="10"/>
      <c r="U32" s="10"/>
      <c r="V32" s="10"/>
      <c r="W32" s="10"/>
      <c r="X32" s="10"/>
    </row>
    <row r="33" spans="1:24" ht="15.75" customHeight="1" x14ac:dyDescent="0.15">
      <c r="A33" s="6" t="s">
        <v>87</v>
      </c>
      <c r="B33" s="8" t="s">
        <v>117</v>
      </c>
      <c r="C33" s="23" t="str">
        <f t="shared" si="0"/>
        <v>P02-2B</v>
      </c>
      <c r="D33" s="9" t="s">
        <v>347</v>
      </c>
      <c r="E33" s="9" t="s">
        <v>348</v>
      </c>
      <c r="F33" s="9" t="s">
        <v>152</v>
      </c>
      <c r="G33" s="9" t="s">
        <v>349</v>
      </c>
      <c r="H33" s="9" t="s">
        <v>351</v>
      </c>
      <c r="I33" s="9" t="s">
        <v>121</v>
      </c>
      <c r="J33" s="10"/>
      <c r="K33" s="10"/>
      <c r="L33" s="10"/>
      <c r="M33" s="10"/>
      <c r="N33" s="10"/>
      <c r="O33" s="10"/>
      <c r="P33" s="10"/>
      <c r="Q33" s="10"/>
      <c r="R33" s="10"/>
      <c r="S33" s="10"/>
      <c r="T33" s="10"/>
      <c r="U33" s="10"/>
      <c r="V33" s="10"/>
      <c r="W33" s="10"/>
      <c r="X33" s="10"/>
    </row>
    <row r="34" spans="1:24" ht="15.75" customHeight="1" x14ac:dyDescent="0.15">
      <c r="A34" s="6" t="s">
        <v>87</v>
      </c>
      <c r="B34" s="8" t="s">
        <v>123</v>
      </c>
      <c r="C34" s="23" t="str">
        <f t="shared" si="0"/>
        <v>P02-3B</v>
      </c>
      <c r="D34" s="9" t="s">
        <v>52</v>
      </c>
      <c r="E34" s="9" t="s">
        <v>53</v>
      </c>
      <c r="F34" s="9" t="s">
        <v>152</v>
      </c>
      <c r="G34" s="9" t="s">
        <v>358</v>
      </c>
      <c r="H34" s="9" t="s">
        <v>324</v>
      </c>
      <c r="I34" s="9" t="s">
        <v>124</v>
      </c>
      <c r="J34" s="10"/>
      <c r="K34" s="10"/>
      <c r="L34" s="10"/>
      <c r="M34" s="10"/>
      <c r="N34" s="10"/>
      <c r="O34" s="10"/>
      <c r="P34" s="10"/>
      <c r="Q34" s="10"/>
      <c r="R34" s="10"/>
      <c r="S34" s="10"/>
      <c r="T34" s="10"/>
      <c r="U34" s="10"/>
      <c r="V34" s="10"/>
      <c r="W34" s="10"/>
      <c r="X34" s="10"/>
    </row>
    <row r="35" spans="1:24" ht="15.75" customHeight="1" x14ac:dyDescent="0.15">
      <c r="A35" s="6" t="s">
        <v>87</v>
      </c>
      <c r="B35" s="8" t="s">
        <v>123</v>
      </c>
      <c r="C35" s="23" t="str">
        <f t="shared" si="0"/>
        <v>P02-3B</v>
      </c>
      <c r="D35" s="9" t="s">
        <v>371</v>
      </c>
      <c r="E35" s="9" t="s">
        <v>169</v>
      </c>
      <c r="F35" s="9" t="s">
        <v>372</v>
      </c>
      <c r="G35" s="9" t="s">
        <v>54</v>
      </c>
      <c r="H35" s="9" t="s">
        <v>324</v>
      </c>
      <c r="I35" s="9" t="s">
        <v>128</v>
      </c>
      <c r="J35" s="10"/>
      <c r="K35" s="10"/>
      <c r="L35" s="10"/>
      <c r="M35" s="10"/>
      <c r="N35" s="10"/>
      <c r="O35" s="10"/>
      <c r="P35" s="10"/>
      <c r="Q35" s="10"/>
      <c r="R35" s="10"/>
      <c r="S35" s="10"/>
      <c r="T35" s="10"/>
      <c r="U35" s="10"/>
      <c r="V35" s="10"/>
      <c r="W35" s="10"/>
      <c r="X35" s="10"/>
    </row>
    <row r="36" spans="1:24" ht="15.75" customHeight="1" x14ac:dyDescent="0.15">
      <c r="A36" s="6" t="s">
        <v>87</v>
      </c>
      <c r="B36" s="8" t="s">
        <v>123</v>
      </c>
      <c r="C36" s="23" t="str">
        <f t="shared" si="0"/>
        <v>P02-3B</v>
      </c>
      <c r="D36" s="9" t="s">
        <v>52</v>
      </c>
      <c r="E36" s="9" t="s">
        <v>53</v>
      </c>
      <c r="F36" s="9" t="s">
        <v>152</v>
      </c>
      <c r="G36" s="9"/>
      <c r="H36" s="9" t="s">
        <v>55</v>
      </c>
      <c r="I36" s="9" t="s">
        <v>130</v>
      </c>
      <c r="J36" s="10" t="s">
        <v>384</v>
      </c>
      <c r="K36" s="10"/>
      <c r="L36" s="10"/>
      <c r="M36" s="10"/>
      <c r="N36" s="10"/>
      <c r="O36" s="10"/>
      <c r="P36" s="10"/>
      <c r="Q36" s="10"/>
      <c r="R36" s="10"/>
      <c r="S36" s="10"/>
      <c r="T36" s="10"/>
      <c r="U36" s="10"/>
      <c r="V36" s="10"/>
      <c r="W36" s="10"/>
      <c r="X36" s="10"/>
    </row>
    <row r="37" spans="1:24" ht="15.75" customHeight="1" x14ac:dyDescent="0.15">
      <c r="A37" s="6" t="s">
        <v>87</v>
      </c>
      <c r="B37" s="8" t="s">
        <v>123</v>
      </c>
      <c r="C37" s="23" t="str">
        <f t="shared" si="0"/>
        <v>P02-3B</v>
      </c>
      <c r="D37" s="9"/>
      <c r="E37" s="9" t="s">
        <v>169</v>
      </c>
      <c r="F37" s="9" t="s">
        <v>152</v>
      </c>
      <c r="G37" s="9"/>
      <c r="H37" s="9" t="s">
        <v>55</v>
      </c>
      <c r="I37" s="9" t="s">
        <v>131</v>
      </c>
      <c r="J37" s="10"/>
      <c r="K37" s="10"/>
      <c r="L37" s="10"/>
      <c r="M37" s="10"/>
      <c r="N37" s="10"/>
      <c r="O37" s="10"/>
      <c r="P37" s="10"/>
      <c r="Q37" s="10"/>
      <c r="R37" s="10"/>
      <c r="S37" s="10"/>
      <c r="T37" s="10"/>
      <c r="U37" s="10"/>
      <c r="V37" s="10"/>
      <c r="W37" s="10"/>
      <c r="X37" s="10"/>
    </row>
    <row r="38" spans="1:24" ht="15.75" customHeight="1" x14ac:dyDescent="0.15">
      <c r="A38" s="6" t="s">
        <v>87</v>
      </c>
      <c r="B38" s="8" t="s">
        <v>134</v>
      </c>
      <c r="C38" s="23" t="str">
        <f t="shared" si="0"/>
        <v>P02-4B</v>
      </c>
      <c r="D38" s="19" t="s">
        <v>403</v>
      </c>
      <c r="E38" s="19" t="s">
        <v>53</v>
      </c>
      <c r="F38" s="9" t="s">
        <v>152</v>
      </c>
      <c r="G38" s="19" t="s">
        <v>407</v>
      </c>
      <c r="H38" s="19" t="s">
        <v>408</v>
      </c>
      <c r="I38" s="9" t="s">
        <v>135</v>
      </c>
      <c r="J38" s="10" t="s">
        <v>411</v>
      </c>
      <c r="K38" s="10"/>
      <c r="L38" s="10"/>
      <c r="M38" s="10"/>
      <c r="N38" s="10"/>
      <c r="O38" s="10"/>
      <c r="P38" s="10"/>
      <c r="Q38" s="10"/>
      <c r="R38" s="10"/>
      <c r="S38" s="10"/>
      <c r="T38" s="10"/>
      <c r="U38" s="10"/>
      <c r="V38" s="10"/>
      <c r="W38" s="10"/>
      <c r="X38" s="10"/>
    </row>
    <row r="39" spans="1:24" ht="15.75" customHeight="1" x14ac:dyDescent="0.15">
      <c r="A39" s="6" t="s">
        <v>87</v>
      </c>
      <c r="B39" s="8" t="s">
        <v>134</v>
      </c>
      <c r="C39" s="23" t="str">
        <f t="shared" si="0"/>
        <v>P02-4B</v>
      </c>
      <c r="D39" s="19" t="s">
        <v>52</v>
      </c>
      <c r="E39" s="36" t="s">
        <v>760</v>
      </c>
      <c r="F39" s="19" t="s">
        <v>152</v>
      </c>
      <c r="G39" s="19"/>
      <c r="H39" s="19" t="s">
        <v>324</v>
      </c>
      <c r="I39" s="20" t="s">
        <v>139</v>
      </c>
      <c r="J39" s="10"/>
      <c r="K39" s="10"/>
      <c r="L39" s="10"/>
      <c r="M39" s="10"/>
      <c r="N39" s="10"/>
      <c r="O39" s="10"/>
      <c r="P39" s="10"/>
      <c r="Q39" s="10"/>
      <c r="R39" s="10"/>
      <c r="S39" s="10"/>
      <c r="T39" s="10"/>
      <c r="U39" s="10"/>
      <c r="V39" s="10"/>
      <c r="W39" s="10"/>
      <c r="X39" s="10"/>
    </row>
    <row r="40" spans="1:24" ht="15.75" customHeight="1" x14ac:dyDescent="0.15">
      <c r="A40" s="6" t="s">
        <v>87</v>
      </c>
      <c r="B40" s="8" t="s">
        <v>134</v>
      </c>
      <c r="C40" s="23" t="str">
        <f t="shared" si="0"/>
        <v>P02-4B</v>
      </c>
      <c r="D40" s="19" t="s">
        <v>52</v>
      </c>
      <c r="E40" s="19"/>
      <c r="F40" s="19" t="s">
        <v>372</v>
      </c>
      <c r="G40" s="19"/>
      <c r="H40" s="19" t="s">
        <v>408</v>
      </c>
      <c r="I40" s="19" t="s">
        <v>143</v>
      </c>
      <c r="J40" s="10"/>
      <c r="K40" s="10"/>
      <c r="L40" s="10"/>
      <c r="M40" s="10"/>
      <c r="N40" s="10"/>
      <c r="O40" s="10"/>
      <c r="P40" s="10"/>
      <c r="Q40" s="10"/>
      <c r="R40" s="10"/>
      <c r="S40" s="10"/>
      <c r="T40" s="10"/>
      <c r="U40" s="10"/>
      <c r="V40" s="10"/>
      <c r="W40" s="10"/>
      <c r="X40" s="10"/>
    </row>
    <row r="41" spans="1:24" ht="15.75" customHeight="1" x14ac:dyDescent="0.15">
      <c r="A41" s="6" t="s">
        <v>87</v>
      </c>
      <c r="B41" s="8" t="s">
        <v>146</v>
      </c>
      <c r="C41" s="23" t="str">
        <f t="shared" si="0"/>
        <v>P02-5B</v>
      </c>
      <c r="D41" s="9" t="s">
        <v>168</v>
      </c>
      <c r="E41" s="30" t="s">
        <v>823</v>
      </c>
      <c r="F41" s="9"/>
      <c r="G41" s="9" t="s">
        <v>428</v>
      </c>
      <c r="H41" s="9" t="s">
        <v>91</v>
      </c>
      <c r="I41" s="9" t="s">
        <v>147</v>
      </c>
      <c r="J41" s="10"/>
      <c r="K41" s="10"/>
      <c r="L41" s="10"/>
      <c r="M41" s="10"/>
      <c r="N41" s="10"/>
      <c r="O41" s="10"/>
      <c r="P41" s="10"/>
      <c r="Q41" s="10"/>
      <c r="R41" s="10"/>
      <c r="S41" s="10"/>
      <c r="T41" s="10"/>
      <c r="U41" s="10"/>
      <c r="V41" s="10"/>
      <c r="W41" s="10"/>
      <c r="X41" s="10"/>
    </row>
    <row r="42" spans="1:24" ht="15.75" customHeight="1" x14ac:dyDescent="0.15">
      <c r="A42" s="6" t="s">
        <v>87</v>
      </c>
      <c r="B42" s="8" t="s">
        <v>146</v>
      </c>
      <c r="C42" s="23" t="str">
        <f t="shared" si="0"/>
        <v>P02-5B</v>
      </c>
      <c r="D42" s="9" t="s">
        <v>52</v>
      </c>
      <c r="E42" s="9" t="s">
        <v>53</v>
      </c>
      <c r="F42" s="9" t="s">
        <v>152</v>
      </c>
      <c r="G42" s="9"/>
      <c r="H42" s="9" t="s">
        <v>324</v>
      </c>
      <c r="I42" s="9" t="s">
        <v>149</v>
      </c>
      <c r="J42" s="10"/>
      <c r="K42" s="10"/>
      <c r="L42" s="10"/>
      <c r="M42" s="10"/>
      <c r="N42" s="10"/>
      <c r="O42" s="10"/>
      <c r="P42" s="10"/>
      <c r="Q42" s="10"/>
      <c r="R42" s="10"/>
      <c r="S42" s="10"/>
      <c r="T42" s="10"/>
      <c r="U42" s="10"/>
      <c r="V42" s="10"/>
      <c r="W42" s="10"/>
      <c r="X42" s="10"/>
    </row>
    <row r="43" spans="1:24" ht="15.75" customHeight="1" x14ac:dyDescent="0.15">
      <c r="A43" s="6" t="s">
        <v>87</v>
      </c>
      <c r="B43" s="8" t="s">
        <v>146</v>
      </c>
      <c r="C43" s="23" t="str">
        <f t="shared" si="0"/>
        <v>P02-5B</v>
      </c>
      <c r="D43" s="9" t="s">
        <v>371</v>
      </c>
      <c r="E43" s="9" t="s">
        <v>53</v>
      </c>
      <c r="F43" s="9"/>
      <c r="G43" s="9" t="s">
        <v>439</v>
      </c>
      <c r="H43" s="9" t="s">
        <v>408</v>
      </c>
      <c r="I43" s="9" t="s">
        <v>153</v>
      </c>
      <c r="J43" s="10"/>
      <c r="K43" s="10"/>
      <c r="L43" s="10"/>
      <c r="M43" s="10"/>
      <c r="N43" s="10"/>
      <c r="O43" s="10"/>
      <c r="P43" s="10"/>
      <c r="Q43" s="10"/>
      <c r="R43" s="10"/>
      <c r="S43" s="10"/>
      <c r="T43" s="10"/>
      <c r="U43" s="10"/>
      <c r="V43" s="10"/>
      <c r="W43" s="10"/>
      <c r="X43" s="10"/>
    </row>
    <row r="44" spans="1:24" ht="15.75" customHeight="1" x14ac:dyDescent="0.15">
      <c r="A44" s="6" t="s">
        <v>87</v>
      </c>
      <c r="B44" s="8" t="s">
        <v>157</v>
      </c>
      <c r="C44" s="23" t="str">
        <f t="shared" si="0"/>
        <v>P02-6B</v>
      </c>
      <c r="D44" s="21" t="s">
        <v>52</v>
      </c>
      <c r="E44" s="22" t="s">
        <v>449</v>
      </c>
      <c r="F44" s="21" t="s">
        <v>152</v>
      </c>
      <c r="G44" s="21" t="s">
        <v>454</v>
      </c>
      <c r="H44" s="21" t="s">
        <v>324</v>
      </c>
      <c r="I44" s="21" t="s">
        <v>159</v>
      </c>
      <c r="J44" s="8" t="s">
        <v>456</v>
      </c>
      <c r="K44" s="10"/>
      <c r="L44" s="10"/>
      <c r="M44" s="10"/>
      <c r="N44" s="10"/>
      <c r="O44" s="10"/>
      <c r="P44" s="10"/>
      <c r="Q44" s="10"/>
      <c r="R44" s="10"/>
      <c r="S44" s="10"/>
      <c r="T44" s="10"/>
      <c r="U44" s="10"/>
      <c r="V44" s="10"/>
      <c r="W44" s="10"/>
      <c r="X44" s="10"/>
    </row>
    <row r="45" spans="1:24" ht="15.75" customHeight="1" x14ac:dyDescent="0.15">
      <c r="A45" s="6" t="s">
        <v>87</v>
      </c>
      <c r="B45" s="8" t="s">
        <v>157</v>
      </c>
      <c r="C45" s="23" t="str">
        <f t="shared" si="0"/>
        <v>P02-6B</v>
      </c>
      <c r="D45" s="19" t="s">
        <v>52</v>
      </c>
      <c r="E45" s="9"/>
      <c r="F45" s="19" t="s">
        <v>152</v>
      </c>
      <c r="G45" s="19" t="s">
        <v>462</v>
      </c>
      <c r="H45" s="19" t="s">
        <v>324</v>
      </c>
      <c r="I45" s="19" t="s">
        <v>161</v>
      </c>
      <c r="J45" s="19" t="s">
        <v>463</v>
      </c>
      <c r="K45" s="10"/>
      <c r="L45" s="10"/>
      <c r="M45" s="10"/>
      <c r="N45" s="10"/>
      <c r="O45" s="10"/>
      <c r="P45" s="10"/>
      <c r="Q45" s="10"/>
      <c r="R45" s="10"/>
      <c r="S45" s="10"/>
      <c r="T45" s="10"/>
      <c r="U45" s="10"/>
      <c r="V45" s="10"/>
      <c r="W45" s="10"/>
      <c r="X45" s="10"/>
    </row>
    <row r="46" spans="1:24" ht="15.75" customHeight="1" x14ac:dyDescent="0.15">
      <c r="A46" s="6" t="s">
        <v>87</v>
      </c>
      <c r="B46" s="8" t="s">
        <v>157</v>
      </c>
      <c r="C46" s="23" t="str">
        <f t="shared" si="0"/>
        <v>P02-6B</v>
      </c>
      <c r="D46" s="19" t="s">
        <v>52</v>
      </c>
      <c r="E46" s="9" t="s">
        <v>313</v>
      </c>
      <c r="F46" s="19" t="s">
        <v>372</v>
      </c>
      <c r="G46" s="19" t="s">
        <v>462</v>
      </c>
      <c r="H46" s="19" t="s">
        <v>324</v>
      </c>
      <c r="I46" s="19" t="s">
        <v>164</v>
      </c>
      <c r="J46" s="10"/>
      <c r="K46" s="10"/>
      <c r="L46" s="10"/>
      <c r="M46" s="10"/>
      <c r="N46" s="10"/>
      <c r="O46" s="10"/>
      <c r="P46" s="10"/>
      <c r="Q46" s="10"/>
      <c r="R46" s="10"/>
      <c r="S46" s="10"/>
      <c r="T46" s="10"/>
      <c r="U46" s="10"/>
      <c r="V46" s="10"/>
      <c r="W46" s="10"/>
      <c r="X46" s="10"/>
    </row>
    <row r="47" spans="1:24" ht="15.75" customHeight="1" x14ac:dyDescent="0.15">
      <c r="A47" s="6" t="s">
        <v>167</v>
      </c>
      <c r="B47" s="8" t="s">
        <v>6</v>
      </c>
      <c r="C47" s="23" t="str">
        <f t="shared" si="0"/>
        <v>P03-1A</v>
      </c>
      <c r="D47" s="9" t="s">
        <v>90</v>
      </c>
      <c r="E47" s="9"/>
      <c r="F47" s="9" t="s">
        <v>478</v>
      </c>
      <c r="G47" s="9" t="s">
        <v>480</v>
      </c>
      <c r="H47" s="9" t="s">
        <v>91</v>
      </c>
      <c r="I47" s="9"/>
      <c r="J47" s="10"/>
      <c r="K47" s="10"/>
      <c r="L47" s="10"/>
      <c r="M47" s="10"/>
      <c r="N47" s="10"/>
      <c r="O47" s="10"/>
      <c r="P47" s="10"/>
      <c r="Q47" s="10"/>
      <c r="R47" s="10"/>
      <c r="S47" s="10"/>
      <c r="T47" s="10"/>
      <c r="U47" s="10"/>
      <c r="V47" s="10"/>
      <c r="W47" s="10"/>
      <c r="X47" s="10"/>
    </row>
    <row r="48" spans="1:24" ht="15.75" customHeight="1" x14ac:dyDescent="0.15">
      <c r="A48" s="6" t="s">
        <v>167</v>
      </c>
      <c r="B48" s="8" t="s">
        <v>6</v>
      </c>
      <c r="C48" s="23" t="str">
        <f t="shared" si="0"/>
        <v>P03-1A</v>
      </c>
      <c r="D48" s="9" t="s">
        <v>52</v>
      </c>
      <c r="E48" s="9" t="s">
        <v>348</v>
      </c>
      <c r="F48" s="9"/>
      <c r="G48" s="9" t="s">
        <v>486</v>
      </c>
      <c r="H48" s="9" t="s">
        <v>91</v>
      </c>
      <c r="I48" s="9" t="s">
        <v>177</v>
      </c>
      <c r="J48" s="8" t="s">
        <v>488</v>
      </c>
      <c r="K48" s="10"/>
      <c r="L48" s="10"/>
      <c r="M48" s="10"/>
      <c r="N48" s="10"/>
      <c r="O48" s="10"/>
      <c r="P48" s="10"/>
      <c r="Q48" s="10"/>
      <c r="R48" s="10"/>
      <c r="S48" s="10"/>
      <c r="T48" s="10"/>
      <c r="U48" s="10"/>
      <c r="V48" s="10"/>
      <c r="W48" s="10"/>
      <c r="X48" s="10"/>
    </row>
    <row r="49" spans="1:24" ht="15.75" customHeight="1" x14ac:dyDescent="0.15">
      <c r="A49" s="6" t="s">
        <v>167</v>
      </c>
      <c r="B49" s="8" t="s">
        <v>6</v>
      </c>
      <c r="C49" s="23" t="str">
        <f t="shared" si="0"/>
        <v>P03-1A</v>
      </c>
      <c r="D49" s="9" t="s">
        <v>94</v>
      </c>
      <c r="E49" s="9" t="s">
        <v>53</v>
      </c>
      <c r="F49" s="9"/>
      <c r="G49" s="9"/>
      <c r="H49" s="9" t="s">
        <v>55</v>
      </c>
      <c r="I49" s="9" t="s">
        <v>180</v>
      </c>
      <c r="J49" s="8" t="s">
        <v>496</v>
      </c>
      <c r="K49" s="10"/>
      <c r="L49" s="10"/>
      <c r="M49" s="10"/>
      <c r="N49" s="10"/>
      <c r="O49" s="10"/>
      <c r="P49" s="10"/>
      <c r="Q49" s="10"/>
      <c r="R49" s="10"/>
      <c r="S49" s="10"/>
      <c r="T49" s="10"/>
      <c r="U49" s="10"/>
      <c r="V49" s="10"/>
      <c r="W49" s="10"/>
      <c r="X49" s="10"/>
    </row>
    <row r="50" spans="1:24" ht="15.75" customHeight="1" x14ac:dyDescent="0.15">
      <c r="A50" s="6" t="s">
        <v>167</v>
      </c>
      <c r="B50" s="8" t="s">
        <v>6</v>
      </c>
      <c r="C50" s="23" t="str">
        <f t="shared" si="0"/>
        <v>P03-1A</v>
      </c>
      <c r="D50" s="23" t="s">
        <v>52</v>
      </c>
      <c r="E50" s="9"/>
      <c r="F50" s="9"/>
      <c r="G50" s="9"/>
      <c r="H50" s="9" t="s">
        <v>91</v>
      </c>
      <c r="I50" s="9" t="s">
        <v>182</v>
      </c>
      <c r="J50" s="8" t="s">
        <v>507</v>
      </c>
      <c r="K50" s="10"/>
      <c r="L50" s="10"/>
      <c r="M50" s="10"/>
      <c r="N50" s="10"/>
      <c r="O50" s="10"/>
      <c r="P50" s="10"/>
      <c r="Q50" s="10"/>
      <c r="R50" s="10"/>
      <c r="S50" s="10"/>
      <c r="T50" s="10"/>
      <c r="U50" s="10"/>
      <c r="V50" s="10"/>
      <c r="W50" s="10"/>
      <c r="X50" s="10"/>
    </row>
    <row r="51" spans="1:24" ht="15.75" customHeight="1" x14ac:dyDescent="0.15">
      <c r="A51" s="6" t="s">
        <v>167</v>
      </c>
      <c r="B51" s="8" t="s">
        <v>6</v>
      </c>
      <c r="C51" s="23" t="str">
        <f t="shared" si="0"/>
        <v>P03-1A</v>
      </c>
      <c r="D51" s="9" t="s">
        <v>52</v>
      </c>
      <c r="E51" s="9"/>
      <c r="F51" s="9"/>
      <c r="G51" s="9"/>
      <c r="H51" s="9" t="s">
        <v>91</v>
      </c>
      <c r="I51" s="9" t="s">
        <v>187</v>
      </c>
      <c r="J51" s="8" t="s">
        <v>513</v>
      </c>
      <c r="K51" s="10"/>
      <c r="L51" s="10"/>
      <c r="M51" s="10"/>
      <c r="N51" s="10"/>
      <c r="O51" s="10"/>
      <c r="P51" s="10"/>
      <c r="Q51" s="10"/>
      <c r="R51" s="10"/>
      <c r="S51" s="10"/>
      <c r="T51" s="10"/>
      <c r="U51" s="10"/>
      <c r="V51" s="10"/>
      <c r="W51" s="10"/>
      <c r="X51" s="10"/>
    </row>
    <row r="52" spans="1:24" ht="15.75" customHeight="1" x14ac:dyDescent="0.15">
      <c r="A52" s="6" t="s">
        <v>167</v>
      </c>
      <c r="B52" s="8" t="s">
        <v>6</v>
      </c>
      <c r="C52" s="23" t="str">
        <f t="shared" si="0"/>
        <v>P03-1A</v>
      </c>
      <c r="D52" s="9" t="s">
        <v>52</v>
      </c>
      <c r="E52" s="9" t="s">
        <v>53</v>
      </c>
      <c r="F52" s="9" t="s">
        <v>152</v>
      </c>
      <c r="G52" s="9" t="s">
        <v>519</v>
      </c>
      <c r="H52" s="9" t="s">
        <v>55</v>
      </c>
      <c r="I52" s="9" t="s">
        <v>189</v>
      </c>
      <c r="J52" s="10"/>
      <c r="K52" s="10"/>
      <c r="L52" s="10"/>
      <c r="M52" s="10"/>
      <c r="N52" s="10"/>
      <c r="O52" s="10"/>
      <c r="P52" s="10"/>
      <c r="Q52" s="10"/>
      <c r="R52" s="10"/>
      <c r="S52" s="10"/>
      <c r="T52" s="10"/>
      <c r="U52" s="10"/>
      <c r="V52" s="10"/>
      <c r="W52" s="10"/>
      <c r="X52" s="10"/>
    </row>
    <row r="53" spans="1:24" ht="15.75" customHeight="1" x14ac:dyDescent="0.15">
      <c r="A53" s="6" t="s">
        <v>167</v>
      </c>
      <c r="B53" s="8" t="s">
        <v>40</v>
      </c>
      <c r="C53" s="23" t="str">
        <f t="shared" si="0"/>
        <v>P03-2A</v>
      </c>
      <c r="D53" s="9" t="s">
        <v>52</v>
      </c>
      <c r="E53" s="9"/>
      <c r="F53" s="9"/>
      <c r="G53" s="30" t="s">
        <v>793</v>
      </c>
      <c r="H53" s="9" t="s">
        <v>55</v>
      </c>
      <c r="I53" s="9" t="s">
        <v>190</v>
      </c>
      <c r="J53" s="8" t="s">
        <v>524</v>
      </c>
      <c r="K53" s="10"/>
      <c r="L53" s="10"/>
      <c r="M53" s="10"/>
      <c r="N53" s="10"/>
      <c r="O53" s="10"/>
      <c r="P53" s="10"/>
      <c r="Q53" s="10"/>
      <c r="R53" s="10"/>
      <c r="S53" s="10"/>
      <c r="T53" s="10"/>
      <c r="U53" s="10"/>
      <c r="V53" s="10"/>
      <c r="W53" s="10"/>
      <c r="X53" s="10"/>
    </row>
    <row r="54" spans="1:24" ht="15.75" customHeight="1" x14ac:dyDescent="0.15">
      <c r="A54" s="6" t="s">
        <v>167</v>
      </c>
      <c r="B54" s="8" t="s">
        <v>40</v>
      </c>
      <c r="C54" s="23" t="str">
        <f t="shared" si="0"/>
        <v>P03-2A</v>
      </c>
      <c r="D54" s="9" t="s">
        <v>52</v>
      </c>
      <c r="E54" s="9" t="s">
        <v>152</v>
      </c>
      <c r="F54" s="9"/>
      <c r="G54" s="9" t="s">
        <v>244</v>
      </c>
      <c r="H54" s="22" t="s">
        <v>91</v>
      </c>
      <c r="I54" s="9"/>
      <c r="J54" s="10"/>
      <c r="K54" s="10"/>
      <c r="L54" s="10"/>
      <c r="M54" s="10"/>
      <c r="N54" s="10"/>
      <c r="O54" s="10"/>
      <c r="P54" s="10"/>
      <c r="Q54" s="10"/>
      <c r="R54" s="10"/>
      <c r="S54" s="10"/>
      <c r="T54" s="10"/>
      <c r="U54" s="10"/>
      <c r="V54" s="10"/>
      <c r="W54" s="10"/>
      <c r="X54" s="10"/>
    </row>
    <row r="55" spans="1:24" ht="15.75" customHeight="1" x14ac:dyDescent="0.15">
      <c r="A55" s="6" t="s">
        <v>167</v>
      </c>
      <c r="B55" s="8" t="s">
        <v>40</v>
      </c>
      <c r="C55" s="23" t="str">
        <f t="shared" si="0"/>
        <v>P03-2A</v>
      </c>
      <c r="D55" s="9" t="s">
        <v>94</v>
      </c>
      <c r="E55" s="9"/>
      <c r="F55" s="9"/>
      <c r="G55" s="9" t="s">
        <v>535</v>
      </c>
      <c r="H55" s="22" t="s">
        <v>91</v>
      </c>
      <c r="I55" s="9" t="s">
        <v>196</v>
      </c>
      <c r="J55" s="8" t="s">
        <v>537</v>
      </c>
      <c r="K55" s="10"/>
      <c r="L55" s="10"/>
      <c r="M55" s="10"/>
      <c r="N55" s="10"/>
      <c r="O55" s="10"/>
      <c r="P55" s="10"/>
      <c r="Q55" s="10"/>
      <c r="R55" s="10"/>
      <c r="S55" s="10"/>
      <c r="T55" s="10"/>
      <c r="U55" s="10"/>
      <c r="V55" s="10"/>
      <c r="W55" s="10"/>
      <c r="X55" s="10"/>
    </row>
    <row r="56" spans="1:24" ht="15.75" customHeight="1" x14ac:dyDescent="0.15">
      <c r="A56" s="6" t="s">
        <v>167</v>
      </c>
      <c r="B56" s="8" t="s">
        <v>40</v>
      </c>
      <c r="C56" s="23" t="str">
        <f t="shared" si="0"/>
        <v>P03-2A</v>
      </c>
      <c r="D56" s="9" t="s">
        <v>94</v>
      </c>
      <c r="E56" s="9"/>
      <c r="F56" s="9"/>
      <c r="G56" s="9"/>
      <c r="H56" s="9"/>
      <c r="I56" s="9" t="s">
        <v>197</v>
      </c>
      <c r="J56" s="8" t="s">
        <v>543</v>
      </c>
      <c r="K56" s="10"/>
      <c r="L56" s="10"/>
      <c r="M56" s="10"/>
      <c r="N56" s="10"/>
      <c r="O56" s="10"/>
      <c r="P56" s="10"/>
      <c r="Q56" s="10"/>
      <c r="R56" s="10"/>
      <c r="S56" s="10"/>
      <c r="T56" s="10"/>
      <c r="U56" s="10"/>
      <c r="V56" s="10"/>
      <c r="W56" s="10"/>
      <c r="X56" s="10"/>
    </row>
    <row r="57" spans="1:24" ht="15.75" customHeight="1" x14ac:dyDescent="0.15">
      <c r="A57" s="6" t="s">
        <v>167</v>
      </c>
      <c r="B57" s="8" t="s">
        <v>51</v>
      </c>
      <c r="C57" s="23" t="str">
        <f t="shared" si="0"/>
        <v>P03-3A</v>
      </c>
      <c r="D57" s="9" t="s">
        <v>52</v>
      </c>
      <c r="E57" s="9" t="s">
        <v>550</v>
      </c>
      <c r="F57" s="9"/>
      <c r="G57" s="9" t="s">
        <v>552</v>
      </c>
      <c r="H57" s="9" t="s">
        <v>91</v>
      </c>
      <c r="I57" s="9" t="s">
        <v>201</v>
      </c>
      <c r="J57" s="8" t="s">
        <v>554</v>
      </c>
      <c r="K57" s="10"/>
      <c r="L57" s="10"/>
      <c r="M57" s="10"/>
      <c r="N57" s="10"/>
      <c r="O57" s="10"/>
      <c r="P57" s="10"/>
      <c r="Q57" s="10"/>
      <c r="R57" s="10"/>
      <c r="S57" s="10"/>
      <c r="T57" s="10"/>
      <c r="U57" s="10"/>
      <c r="V57" s="10"/>
      <c r="W57" s="10"/>
      <c r="X57" s="10"/>
    </row>
    <row r="58" spans="1:24" ht="15.75" customHeight="1" x14ac:dyDescent="0.15">
      <c r="A58" s="6" t="s">
        <v>167</v>
      </c>
      <c r="B58" s="8" t="s">
        <v>51</v>
      </c>
      <c r="C58" s="23" t="str">
        <f t="shared" si="0"/>
        <v>P03-3A</v>
      </c>
      <c r="D58" s="9" t="s">
        <v>371</v>
      </c>
      <c r="E58" s="9"/>
      <c r="F58" s="9"/>
      <c r="G58" s="9"/>
      <c r="H58" s="9"/>
      <c r="I58" s="9" t="s">
        <v>561</v>
      </c>
      <c r="J58" s="8" t="s">
        <v>564</v>
      </c>
      <c r="K58" s="10"/>
      <c r="L58" s="10"/>
      <c r="M58" s="10"/>
      <c r="N58" s="10"/>
      <c r="O58" s="10"/>
      <c r="P58" s="10"/>
      <c r="Q58" s="10"/>
      <c r="R58" s="10"/>
      <c r="S58" s="10"/>
      <c r="T58" s="10"/>
      <c r="U58" s="10"/>
      <c r="V58" s="10"/>
      <c r="W58" s="10"/>
      <c r="X58" s="10"/>
    </row>
    <row r="59" spans="1:24" ht="15.75" customHeight="1" x14ac:dyDescent="0.15">
      <c r="A59" s="6" t="s">
        <v>167</v>
      </c>
      <c r="B59" s="8" t="s">
        <v>51</v>
      </c>
      <c r="C59" s="23" t="str">
        <f t="shared" si="0"/>
        <v>P03-3A</v>
      </c>
      <c r="D59" s="9" t="s">
        <v>371</v>
      </c>
      <c r="E59" s="9" t="s">
        <v>53</v>
      </c>
      <c r="F59" s="9" t="s">
        <v>152</v>
      </c>
      <c r="G59" s="9"/>
      <c r="H59" s="9" t="s">
        <v>91</v>
      </c>
      <c r="I59" s="9" t="s">
        <v>204</v>
      </c>
      <c r="J59" s="8" t="s">
        <v>568</v>
      </c>
      <c r="K59" s="10"/>
      <c r="L59" s="10"/>
      <c r="M59" s="10"/>
      <c r="N59" s="10"/>
      <c r="O59" s="10"/>
      <c r="P59" s="10"/>
      <c r="Q59" s="10"/>
      <c r="R59" s="10"/>
      <c r="S59" s="10"/>
      <c r="T59" s="10"/>
      <c r="U59" s="10"/>
      <c r="V59" s="10"/>
      <c r="W59" s="10"/>
      <c r="X59" s="10"/>
    </row>
    <row r="60" spans="1:24" ht="15.75" customHeight="1" x14ac:dyDescent="0.15">
      <c r="A60" s="6" t="s">
        <v>167</v>
      </c>
      <c r="B60" s="8" t="s">
        <v>51</v>
      </c>
      <c r="C60" s="23" t="str">
        <f t="shared" si="0"/>
        <v>P03-3A</v>
      </c>
      <c r="D60" s="9" t="s">
        <v>371</v>
      </c>
      <c r="E60" s="9" t="s">
        <v>573</v>
      </c>
      <c r="F60" s="9" t="s">
        <v>574</v>
      </c>
      <c r="G60" s="9" t="s">
        <v>480</v>
      </c>
      <c r="H60" s="9" t="s">
        <v>55</v>
      </c>
      <c r="I60" s="9" t="s">
        <v>207</v>
      </c>
      <c r="J60" s="8" t="s">
        <v>576</v>
      </c>
      <c r="K60" s="10"/>
      <c r="L60" s="10"/>
      <c r="M60" s="10"/>
      <c r="N60" s="10"/>
      <c r="O60" s="10"/>
      <c r="P60" s="10"/>
      <c r="Q60" s="10"/>
      <c r="R60" s="10"/>
      <c r="S60" s="10"/>
      <c r="T60" s="10"/>
      <c r="U60" s="10"/>
      <c r="V60" s="10"/>
      <c r="W60" s="10"/>
      <c r="X60" s="10"/>
    </row>
    <row r="61" spans="1:24" ht="15.75" customHeight="1" x14ac:dyDescent="0.15">
      <c r="A61" s="6" t="s">
        <v>167</v>
      </c>
      <c r="B61" s="8" t="s">
        <v>51</v>
      </c>
      <c r="C61" s="23" t="str">
        <f t="shared" si="0"/>
        <v>P03-3A</v>
      </c>
      <c r="D61" s="9" t="s">
        <v>371</v>
      </c>
      <c r="E61" s="9" t="s">
        <v>53</v>
      </c>
      <c r="F61" s="9"/>
      <c r="G61" s="9" t="s">
        <v>585</v>
      </c>
      <c r="H61" s="9"/>
      <c r="I61" s="9" t="s">
        <v>209</v>
      </c>
      <c r="J61" s="8" t="s">
        <v>587</v>
      </c>
      <c r="K61" s="10"/>
      <c r="L61" s="10"/>
      <c r="M61" s="10"/>
      <c r="N61" s="10"/>
      <c r="O61" s="10"/>
      <c r="P61" s="10"/>
      <c r="Q61" s="10"/>
      <c r="R61" s="10"/>
      <c r="S61" s="10"/>
      <c r="T61" s="10"/>
      <c r="U61" s="10"/>
      <c r="V61" s="10"/>
      <c r="W61" s="10"/>
      <c r="X61" s="10"/>
    </row>
    <row r="62" spans="1:24" ht="15.75" customHeight="1" x14ac:dyDescent="0.15">
      <c r="A62" s="6" t="s">
        <v>167</v>
      </c>
      <c r="B62" s="8" t="s">
        <v>67</v>
      </c>
      <c r="C62" s="23" t="str">
        <f t="shared" si="0"/>
        <v>P03-4A</v>
      </c>
      <c r="D62" s="30" t="s">
        <v>638</v>
      </c>
      <c r="E62" s="9" t="s">
        <v>53</v>
      </c>
      <c r="F62" s="9"/>
      <c r="G62" s="9"/>
      <c r="H62" s="9" t="s">
        <v>55</v>
      </c>
      <c r="I62" s="9"/>
      <c r="J62" s="10"/>
      <c r="K62" s="10"/>
      <c r="L62" s="10"/>
      <c r="M62" s="10"/>
      <c r="N62" s="10"/>
      <c r="O62" s="10"/>
      <c r="P62" s="10"/>
      <c r="Q62" s="10"/>
      <c r="R62" s="10"/>
      <c r="S62" s="10"/>
      <c r="T62" s="10"/>
      <c r="U62" s="10"/>
      <c r="V62" s="10"/>
      <c r="W62" s="10"/>
      <c r="X62" s="10"/>
    </row>
    <row r="63" spans="1:24" ht="15.75" customHeight="1" x14ac:dyDescent="0.15">
      <c r="A63" s="6" t="s">
        <v>167</v>
      </c>
      <c r="B63" s="8" t="s">
        <v>67</v>
      </c>
      <c r="C63" s="23" t="str">
        <f t="shared" si="0"/>
        <v>P03-4A</v>
      </c>
      <c r="D63" s="22" t="s">
        <v>638</v>
      </c>
      <c r="E63" s="30" t="s">
        <v>824</v>
      </c>
      <c r="F63" s="9"/>
      <c r="G63" s="9"/>
      <c r="H63" s="9" t="s">
        <v>55</v>
      </c>
      <c r="I63" s="9" t="s">
        <v>215</v>
      </c>
      <c r="J63" s="8" t="s">
        <v>591</v>
      </c>
      <c r="K63" s="10"/>
      <c r="L63" s="10"/>
      <c r="M63" s="10"/>
      <c r="N63" s="10"/>
      <c r="O63" s="10"/>
      <c r="P63" s="10"/>
      <c r="Q63" s="10"/>
      <c r="R63" s="10"/>
      <c r="S63" s="10"/>
      <c r="T63" s="10"/>
      <c r="U63" s="10"/>
      <c r="V63" s="10"/>
      <c r="W63" s="10"/>
      <c r="X63" s="10"/>
    </row>
    <row r="64" spans="1:24" ht="15.75" customHeight="1" x14ac:dyDescent="0.15">
      <c r="A64" s="6" t="s">
        <v>167</v>
      </c>
      <c r="B64" s="8" t="s">
        <v>71</v>
      </c>
      <c r="C64" s="23" t="str">
        <f t="shared" si="0"/>
        <v>P03-5A</v>
      </c>
      <c r="D64" s="9" t="s">
        <v>592</v>
      </c>
      <c r="E64" s="9" t="s">
        <v>593</v>
      </c>
      <c r="F64" s="9" t="s">
        <v>594</v>
      </c>
      <c r="G64" s="9" t="s">
        <v>54</v>
      </c>
      <c r="H64" s="9" t="s">
        <v>324</v>
      </c>
      <c r="I64" s="9" t="s">
        <v>217</v>
      </c>
      <c r="J64" s="10"/>
      <c r="K64" s="10"/>
      <c r="L64" s="10"/>
      <c r="M64" s="10"/>
      <c r="N64" s="10"/>
      <c r="O64" s="10"/>
      <c r="P64" s="10"/>
      <c r="Q64" s="10"/>
      <c r="R64" s="10"/>
      <c r="S64" s="10"/>
      <c r="T64" s="10"/>
      <c r="U64" s="10"/>
      <c r="V64" s="10"/>
      <c r="W64" s="10"/>
      <c r="X64" s="10"/>
    </row>
    <row r="65" spans="1:24" ht="15.75" customHeight="1" x14ac:dyDescent="0.15">
      <c r="A65" s="6" t="s">
        <v>167</v>
      </c>
      <c r="B65" s="8" t="s">
        <v>71</v>
      </c>
      <c r="C65" s="23" t="str">
        <f t="shared" si="0"/>
        <v>P03-5A</v>
      </c>
      <c r="D65" s="9" t="s">
        <v>94</v>
      </c>
      <c r="E65" s="9"/>
      <c r="F65" s="22" t="s">
        <v>152</v>
      </c>
      <c r="G65" s="9"/>
      <c r="H65" s="9"/>
      <c r="I65" s="9" t="s">
        <v>219</v>
      </c>
      <c r="J65" s="8" t="s">
        <v>595</v>
      </c>
      <c r="K65" s="10"/>
      <c r="L65" s="10"/>
      <c r="M65" s="10"/>
      <c r="N65" s="10"/>
      <c r="O65" s="10"/>
      <c r="P65" s="10"/>
      <c r="Q65" s="10"/>
      <c r="R65" s="10"/>
      <c r="S65" s="10"/>
      <c r="T65" s="10"/>
      <c r="U65" s="10"/>
      <c r="V65" s="10"/>
      <c r="W65" s="10"/>
      <c r="X65" s="10"/>
    </row>
    <row r="66" spans="1:24" ht="15.75" customHeight="1" x14ac:dyDescent="0.15">
      <c r="A66" s="6" t="s">
        <v>167</v>
      </c>
      <c r="B66" s="8" t="s">
        <v>71</v>
      </c>
      <c r="C66" s="23" t="str">
        <f t="shared" si="0"/>
        <v>P03-5A</v>
      </c>
      <c r="D66" s="9" t="s">
        <v>596</v>
      </c>
      <c r="E66" s="9"/>
      <c r="F66" s="30" t="s">
        <v>673</v>
      </c>
      <c r="G66" s="9"/>
      <c r="H66" s="9" t="s">
        <v>597</v>
      </c>
      <c r="I66" s="9" t="s">
        <v>222</v>
      </c>
      <c r="J66" s="10"/>
      <c r="K66" s="10"/>
      <c r="L66" s="10"/>
      <c r="M66" s="10"/>
      <c r="N66" s="10"/>
      <c r="O66" s="10"/>
      <c r="P66" s="10"/>
      <c r="Q66" s="10"/>
      <c r="R66" s="10"/>
      <c r="S66" s="10"/>
      <c r="T66" s="10"/>
      <c r="U66" s="10"/>
      <c r="V66" s="10"/>
      <c r="W66" s="10"/>
      <c r="X66" s="10"/>
    </row>
    <row r="67" spans="1:24" ht="15.75" customHeight="1" x14ac:dyDescent="0.15">
      <c r="A67" s="6" t="s">
        <v>167</v>
      </c>
      <c r="B67" s="8" t="s">
        <v>71</v>
      </c>
      <c r="C67" s="23" t="str">
        <f t="shared" ref="C67:C130" si="1">A67 &amp; "-" &amp; B67</f>
        <v>P03-5A</v>
      </c>
      <c r="D67" s="9" t="s">
        <v>94</v>
      </c>
      <c r="E67" s="9"/>
      <c r="F67" s="9" t="s">
        <v>152</v>
      </c>
      <c r="G67" s="9"/>
      <c r="H67" s="22" t="s">
        <v>55</v>
      </c>
      <c r="I67" s="9" t="s">
        <v>225</v>
      </c>
      <c r="J67" s="8" t="s">
        <v>598</v>
      </c>
      <c r="K67" s="10"/>
      <c r="L67" s="10"/>
      <c r="M67" s="10"/>
      <c r="N67" s="10"/>
      <c r="O67" s="10"/>
      <c r="P67" s="10"/>
      <c r="Q67" s="10"/>
      <c r="R67" s="10"/>
      <c r="S67" s="10"/>
      <c r="T67" s="10"/>
      <c r="U67" s="10"/>
      <c r="V67" s="10"/>
      <c r="W67" s="10"/>
      <c r="X67" s="10"/>
    </row>
    <row r="68" spans="1:24" ht="15.75" customHeight="1" x14ac:dyDescent="0.15">
      <c r="A68" s="6" t="s">
        <v>167</v>
      </c>
      <c r="B68" s="8" t="s">
        <v>80</v>
      </c>
      <c r="C68" s="23" t="str">
        <f t="shared" si="1"/>
        <v>P03-6A</v>
      </c>
      <c r="D68" s="9" t="s">
        <v>90</v>
      </c>
      <c r="E68" s="9" t="s">
        <v>53</v>
      </c>
      <c r="F68" s="9"/>
      <c r="G68" s="9" t="s">
        <v>599</v>
      </c>
      <c r="H68" s="9" t="s">
        <v>91</v>
      </c>
      <c r="I68" s="9"/>
      <c r="J68" s="8" t="s">
        <v>600</v>
      </c>
      <c r="K68" s="10"/>
      <c r="L68" s="10"/>
      <c r="M68" s="10"/>
      <c r="N68" s="10"/>
      <c r="O68" s="10"/>
      <c r="P68" s="10"/>
      <c r="Q68" s="10"/>
      <c r="R68" s="10"/>
      <c r="S68" s="10"/>
      <c r="T68" s="10"/>
      <c r="U68" s="10"/>
      <c r="V68" s="10"/>
      <c r="W68" s="10"/>
      <c r="X68" s="10"/>
    </row>
    <row r="69" spans="1:24" ht="15.75" customHeight="1" x14ac:dyDescent="0.15">
      <c r="A69" s="6" t="s">
        <v>167</v>
      </c>
      <c r="B69" s="8" t="s">
        <v>80</v>
      </c>
      <c r="C69" s="23" t="str">
        <f t="shared" si="1"/>
        <v>P03-6A</v>
      </c>
      <c r="D69" s="9" t="s">
        <v>52</v>
      </c>
      <c r="E69" s="9"/>
      <c r="F69" s="9"/>
      <c r="G69" s="9" t="s">
        <v>358</v>
      </c>
      <c r="H69" s="9" t="s">
        <v>55</v>
      </c>
      <c r="I69" s="9"/>
      <c r="J69" s="8" t="s">
        <v>601</v>
      </c>
      <c r="K69" s="10"/>
      <c r="L69" s="10"/>
      <c r="M69" s="10"/>
      <c r="N69" s="10"/>
      <c r="O69" s="10"/>
      <c r="P69" s="10"/>
      <c r="Q69" s="10"/>
      <c r="R69" s="10"/>
      <c r="S69" s="10"/>
      <c r="T69" s="10"/>
      <c r="U69" s="10"/>
      <c r="V69" s="10"/>
      <c r="W69" s="10"/>
      <c r="X69" s="10"/>
    </row>
    <row r="70" spans="1:24" ht="15.75" customHeight="1" x14ac:dyDescent="0.15">
      <c r="A70" s="6" t="s">
        <v>167</v>
      </c>
      <c r="B70" s="8" t="s">
        <v>80</v>
      </c>
      <c r="C70" s="23" t="str">
        <f t="shared" si="1"/>
        <v>P03-6A</v>
      </c>
      <c r="D70" s="9" t="s">
        <v>90</v>
      </c>
      <c r="E70" s="9"/>
      <c r="F70" s="9"/>
      <c r="G70" s="9" t="s">
        <v>244</v>
      </c>
      <c r="H70" s="9" t="s">
        <v>55</v>
      </c>
      <c r="I70" s="9" t="s">
        <v>233</v>
      </c>
      <c r="J70" s="8" t="s">
        <v>602</v>
      </c>
      <c r="K70" s="10"/>
      <c r="L70" s="10"/>
      <c r="M70" s="10"/>
      <c r="N70" s="10"/>
      <c r="O70" s="10"/>
      <c r="P70" s="10"/>
      <c r="Q70" s="10"/>
      <c r="R70" s="10"/>
      <c r="S70" s="10"/>
      <c r="T70" s="10"/>
      <c r="U70" s="10"/>
      <c r="V70" s="10"/>
      <c r="W70" s="10"/>
      <c r="X70" s="10"/>
    </row>
    <row r="71" spans="1:24" ht="15.75" customHeight="1" x14ac:dyDescent="0.15">
      <c r="A71" s="6" t="s">
        <v>167</v>
      </c>
      <c r="B71" s="8" t="s">
        <v>80</v>
      </c>
      <c r="C71" s="23" t="str">
        <f t="shared" si="1"/>
        <v>P03-6A</v>
      </c>
      <c r="D71" s="9" t="s">
        <v>603</v>
      </c>
      <c r="E71" s="9"/>
      <c r="F71" s="9"/>
      <c r="G71" s="9"/>
      <c r="H71" s="9"/>
      <c r="I71" s="9" t="s">
        <v>604</v>
      </c>
      <c r="J71" s="9" t="s">
        <v>605</v>
      </c>
      <c r="K71" s="9"/>
      <c r="L71" s="9"/>
      <c r="M71" s="9"/>
      <c r="N71" s="9"/>
      <c r="O71" s="9"/>
      <c r="P71" s="10"/>
      <c r="Q71" s="10"/>
      <c r="R71" s="10"/>
      <c r="S71" s="10"/>
      <c r="T71" s="10"/>
      <c r="U71" s="10"/>
      <c r="V71" s="10"/>
      <c r="W71" s="10"/>
      <c r="X71" s="10"/>
    </row>
    <row r="72" spans="1:24" ht="15.75" customHeight="1" x14ac:dyDescent="0.15">
      <c r="A72" s="6" t="s">
        <v>236</v>
      </c>
      <c r="B72" s="8" t="s">
        <v>88</v>
      </c>
      <c r="C72" s="23" t="str">
        <f t="shared" si="1"/>
        <v>P04-1B</v>
      </c>
      <c r="D72" s="9" t="s">
        <v>94</v>
      </c>
      <c r="E72" s="9"/>
      <c r="F72" s="9" t="s">
        <v>594</v>
      </c>
      <c r="G72" s="9"/>
      <c r="H72" s="9" t="s">
        <v>324</v>
      </c>
      <c r="I72" s="9"/>
      <c r="J72" s="8" t="s">
        <v>606</v>
      </c>
      <c r="K72" s="10"/>
      <c r="L72" s="10"/>
      <c r="M72" s="10"/>
      <c r="N72" s="10"/>
      <c r="O72" s="10"/>
      <c r="P72" s="10"/>
      <c r="Q72" s="10"/>
      <c r="R72" s="10"/>
      <c r="S72" s="10"/>
      <c r="T72" s="10"/>
      <c r="U72" s="10"/>
      <c r="V72" s="10"/>
      <c r="W72" s="10"/>
      <c r="X72" s="10"/>
    </row>
    <row r="73" spans="1:24" ht="15.75" customHeight="1" x14ac:dyDescent="0.15">
      <c r="A73" s="6" t="s">
        <v>236</v>
      </c>
      <c r="B73" s="8" t="s">
        <v>88</v>
      </c>
      <c r="C73" s="23" t="str">
        <f t="shared" si="1"/>
        <v>P04-1B</v>
      </c>
      <c r="D73" s="9" t="s">
        <v>94</v>
      </c>
      <c r="E73" s="9" t="s">
        <v>607</v>
      </c>
      <c r="F73" s="9"/>
      <c r="G73" s="9"/>
      <c r="H73" s="9" t="s">
        <v>91</v>
      </c>
      <c r="I73" s="9"/>
      <c r="J73" s="9" t="s">
        <v>608</v>
      </c>
      <c r="K73" s="10"/>
      <c r="L73" s="10"/>
      <c r="M73" s="10"/>
      <c r="N73" s="10"/>
      <c r="O73" s="10"/>
      <c r="P73" s="10"/>
      <c r="Q73" s="10"/>
      <c r="R73" s="10"/>
      <c r="S73" s="10"/>
      <c r="T73" s="10"/>
      <c r="U73" s="10"/>
      <c r="V73" s="10"/>
      <c r="W73" s="10"/>
      <c r="X73" s="10"/>
    </row>
    <row r="74" spans="1:24" ht="15.75" customHeight="1" x14ac:dyDescent="0.15">
      <c r="A74" s="6" t="s">
        <v>236</v>
      </c>
      <c r="B74" s="8" t="s">
        <v>88</v>
      </c>
      <c r="C74" s="23" t="str">
        <f t="shared" si="1"/>
        <v>P04-1B</v>
      </c>
      <c r="D74" s="9" t="s">
        <v>94</v>
      </c>
      <c r="E74" s="9" t="s">
        <v>609</v>
      </c>
      <c r="F74" s="9"/>
      <c r="G74" s="9"/>
      <c r="H74" s="9" t="s">
        <v>91</v>
      </c>
      <c r="I74" s="9"/>
      <c r="J74" s="9" t="s">
        <v>610</v>
      </c>
      <c r="K74" s="10"/>
      <c r="L74" s="10"/>
      <c r="M74" s="10"/>
      <c r="N74" s="10"/>
      <c r="O74" s="10"/>
      <c r="P74" s="10"/>
      <c r="Q74" s="10"/>
      <c r="R74" s="10"/>
      <c r="S74" s="10"/>
      <c r="T74" s="10"/>
      <c r="U74" s="10"/>
      <c r="V74" s="10"/>
      <c r="W74" s="10"/>
      <c r="X74" s="10"/>
    </row>
    <row r="75" spans="1:24" ht="15.75" customHeight="1" x14ac:dyDescent="0.15">
      <c r="A75" s="6" t="s">
        <v>236</v>
      </c>
      <c r="B75" s="8" t="s">
        <v>88</v>
      </c>
      <c r="C75" s="23" t="str">
        <f t="shared" si="1"/>
        <v>P04-1B</v>
      </c>
      <c r="D75" s="9" t="s">
        <v>611</v>
      </c>
      <c r="E75" s="9"/>
      <c r="F75" s="9" t="s">
        <v>107</v>
      </c>
      <c r="G75" s="9"/>
      <c r="H75" s="9" t="s">
        <v>324</v>
      </c>
      <c r="I75" s="9" t="s">
        <v>239</v>
      </c>
      <c r="J75" s="10"/>
      <c r="K75" s="10"/>
      <c r="L75" s="10"/>
      <c r="M75" s="10"/>
      <c r="N75" s="10"/>
      <c r="O75" s="10"/>
      <c r="P75" s="10"/>
      <c r="Q75" s="10"/>
      <c r="R75" s="10"/>
      <c r="S75" s="10"/>
      <c r="T75" s="10"/>
      <c r="U75" s="10"/>
      <c r="V75" s="10"/>
      <c r="W75" s="10"/>
      <c r="X75" s="10"/>
    </row>
    <row r="76" spans="1:24" ht="15.75" customHeight="1" x14ac:dyDescent="0.15">
      <c r="A76" s="6" t="s">
        <v>236</v>
      </c>
      <c r="B76" s="8" t="s">
        <v>117</v>
      </c>
      <c r="C76" s="23" t="str">
        <f t="shared" si="1"/>
        <v>P04-2B</v>
      </c>
      <c r="D76" s="9" t="s">
        <v>612</v>
      </c>
      <c r="E76" s="9" t="s">
        <v>272</v>
      </c>
      <c r="F76" s="9"/>
      <c r="G76" s="9" t="s">
        <v>613</v>
      </c>
      <c r="H76" s="9" t="s">
        <v>324</v>
      </c>
      <c r="I76" s="9"/>
      <c r="J76" s="8" t="s">
        <v>614</v>
      </c>
      <c r="K76" s="10"/>
      <c r="L76" s="10"/>
      <c r="M76" s="10"/>
      <c r="N76" s="10"/>
      <c r="O76" s="10"/>
      <c r="P76" s="10"/>
      <c r="Q76" s="10"/>
      <c r="R76" s="10"/>
      <c r="S76" s="10"/>
      <c r="T76" s="10"/>
      <c r="U76" s="10"/>
      <c r="V76" s="10"/>
      <c r="W76" s="10"/>
      <c r="X76" s="10"/>
    </row>
    <row r="77" spans="1:24" ht="15.75" customHeight="1" x14ac:dyDescent="0.15">
      <c r="A77" s="6" t="s">
        <v>236</v>
      </c>
      <c r="B77" s="8" t="s">
        <v>117</v>
      </c>
      <c r="C77" s="23" t="str">
        <f t="shared" si="1"/>
        <v>P04-2B</v>
      </c>
      <c r="D77" s="9" t="s">
        <v>612</v>
      </c>
      <c r="E77" s="9" t="s">
        <v>272</v>
      </c>
      <c r="F77" s="9"/>
      <c r="G77" s="9" t="s">
        <v>615</v>
      </c>
      <c r="H77" s="9" t="s">
        <v>324</v>
      </c>
      <c r="I77" s="9"/>
      <c r="J77" s="10"/>
      <c r="K77" s="10"/>
      <c r="L77" s="10"/>
      <c r="M77" s="10"/>
      <c r="N77" s="10"/>
      <c r="O77" s="10"/>
      <c r="P77" s="10"/>
      <c r="Q77" s="10"/>
      <c r="R77" s="10"/>
      <c r="S77" s="10"/>
      <c r="T77" s="10"/>
      <c r="U77" s="10"/>
      <c r="V77" s="10"/>
      <c r="W77" s="10"/>
      <c r="X77" s="10"/>
    </row>
    <row r="78" spans="1:24" ht="15.75" customHeight="1" x14ac:dyDescent="0.15">
      <c r="A78" s="6" t="s">
        <v>236</v>
      </c>
      <c r="B78" s="8" t="s">
        <v>117</v>
      </c>
      <c r="C78" s="23" t="str">
        <f t="shared" si="1"/>
        <v>P04-2B</v>
      </c>
      <c r="D78" s="9" t="s">
        <v>612</v>
      </c>
      <c r="E78" s="9" t="s">
        <v>272</v>
      </c>
      <c r="F78" s="9"/>
      <c r="G78" s="9"/>
      <c r="H78" s="9" t="s">
        <v>324</v>
      </c>
      <c r="I78" s="9" t="s">
        <v>245</v>
      </c>
      <c r="J78" s="10"/>
      <c r="K78" s="10"/>
      <c r="L78" s="10"/>
      <c r="M78" s="10"/>
      <c r="N78" s="10"/>
      <c r="O78" s="10"/>
      <c r="P78" s="10"/>
      <c r="Q78" s="10"/>
      <c r="R78" s="10"/>
      <c r="S78" s="10"/>
      <c r="T78" s="10"/>
      <c r="U78" s="10"/>
      <c r="V78" s="10"/>
      <c r="W78" s="10"/>
      <c r="X78" s="10"/>
    </row>
    <row r="79" spans="1:24" ht="15.75" customHeight="1" x14ac:dyDescent="0.15">
      <c r="A79" s="6" t="s">
        <v>236</v>
      </c>
      <c r="B79" s="8" t="s">
        <v>117</v>
      </c>
      <c r="C79" s="23" t="str">
        <f t="shared" si="1"/>
        <v>P04-2B</v>
      </c>
      <c r="D79" s="9" t="s">
        <v>612</v>
      </c>
      <c r="E79" s="9" t="s">
        <v>53</v>
      </c>
      <c r="F79" s="9"/>
      <c r="G79" s="9" t="s">
        <v>615</v>
      </c>
      <c r="H79" s="9" t="s">
        <v>91</v>
      </c>
      <c r="I79" s="9" t="s">
        <v>246</v>
      </c>
      <c r="J79" s="8" t="s">
        <v>616</v>
      </c>
      <c r="K79" s="10"/>
      <c r="L79" s="10"/>
      <c r="M79" s="10"/>
      <c r="N79" s="10"/>
      <c r="O79" s="10"/>
      <c r="P79" s="10"/>
      <c r="Q79" s="10"/>
      <c r="R79" s="10"/>
      <c r="S79" s="10"/>
      <c r="T79" s="10"/>
      <c r="U79" s="10"/>
      <c r="V79" s="10"/>
      <c r="W79" s="10"/>
      <c r="X79" s="10"/>
    </row>
    <row r="80" spans="1:24" ht="15.75" customHeight="1" x14ac:dyDescent="0.15">
      <c r="A80" s="6" t="s">
        <v>236</v>
      </c>
      <c r="B80" s="8" t="s">
        <v>117</v>
      </c>
      <c r="C80" s="23" t="str">
        <f t="shared" si="1"/>
        <v>P04-2B</v>
      </c>
      <c r="D80" s="9" t="s">
        <v>612</v>
      </c>
      <c r="E80" s="9" t="s">
        <v>449</v>
      </c>
      <c r="F80" s="9"/>
      <c r="G80" s="9" t="s">
        <v>615</v>
      </c>
      <c r="H80" s="9" t="s">
        <v>91</v>
      </c>
      <c r="I80" s="9" t="s">
        <v>246</v>
      </c>
      <c r="J80" s="10"/>
      <c r="K80" s="10"/>
      <c r="L80" s="10"/>
      <c r="M80" s="10"/>
      <c r="N80" s="10"/>
      <c r="O80" s="10"/>
      <c r="P80" s="10"/>
      <c r="Q80" s="10"/>
      <c r="R80" s="10"/>
      <c r="S80" s="10"/>
      <c r="T80" s="10"/>
      <c r="U80" s="10"/>
      <c r="V80" s="10"/>
      <c r="W80" s="10"/>
      <c r="X80" s="10"/>
    </row>
    <row r="81" spans="1:24" ht="15.75" customHeight="1" x14ac:dyDescent="0.15">
      <c r="A81" s="6" t="s">
        <v>236</v>
      </c>
      <c r="B81" s="8" t="s">
        <v>123</v>
      </c>
      <c r="C81" s="23" t="str">
        <f t="shared" si="1"/>
        <v>P04-3B</v>
      </c>
      <c r="D81" s="9" t="s">
        <v>52</v>
      </c>
      <c r="E81" s="9"/>
      <c r="F81" s="9"/>
      <c r="G81" s="9" t="s">
        <v>617</v>
      </c>
      <c r="H81" s="9" t="s">
        <v>324</v>
      </c>
      <c r="I81" s="9"/>
      <c r="J81" s="8" t="s">
        <v>618</v>
      </c>
      <c r="K81" s="10"/>
      <c r="L81" s="10"/>
      <c r="M81" s="10"/>
      <c r="N81" s="10"/>
      <c r="O81" s="10"/>
      <c r="P81" s="10"/>
      <c r="Q81" s="10"/>
      <c r="R81" s="10"/>
      <c r="S81" s="10"/>
      <c r="T81" s="10"/>
      <c r="U81" s="10"/>
      <c r="V81" s="10"/>
      <c r="W81" s="10"/>
      <c r="X81" s="10"/>
    </row>
    <row r="82" spans="1:24" ht="15.75" customHeight="1" x14ac:dyDescent="0.15">
      <c r="A82" s="6" t="s">
        <v>236</v>
      </c>
      <c r="B82" s="8" t="s">
        <v>123</v>
      </c>
      <c r="C82" s="23" t="str">
        <f t="shared" si="1"/>
        <v>P04-3B</v>
      </c>
      <c r="D82" s="9" t="s">
        <v>371</v>
      </c>
      <c r="E82" s="9"/>
      <c r="F82" s="9" t="s">
        <v>574</v>
      </c>
      <c r="G82" s="9"/>
      <c r="H82" s="9" t="s">
        <v>324</v>
      </c>
      <c r="I82" s="9" t="s">
        <v>250</v>
      </c>
      <c r="J82" s="10"/>
      <c r="K82" s="10"/>
      <c r="L82" s="10"/>
      <c r="M82" s="10"/>
      <c r="N82" s="10"/>
      <c r="O82" s="10"/>
      <c r="P82" s="10"/>
      <c r="Q82" s="10"/>
      <c r="R82" s="10"/>
      <c r="S82" s="10"/>
      <c r="T82" s="10"/>
      <c r="U82" s="10"/>
      <c r="V82" s="10"/>
      <c r="W82" s="10"/>
      <c r="X82" s="10"/>
    </row>
    <row r="83" spans="1:24" ht="15.75" customHeight="1" x14ac:dyDescent="0.15">
      <c r="A83" s="6" t="s">
        <v>236</v>
      </c>
      <c r="B83" s="8" t="s">
        <v>123</v>
      </c>
      <c r="C83" s="23" t="str">
        <f t="shared" si="1"/>
        <v>P04-3B</v>
      </c>
      <c r="D83" s="9" t="s">
        <v>371</v>
      </c>
      <c r="E83" s="9" t="s">
        <v>53</v>
      </c>
      <c r="F83" s="9"/>
      <c r="G83" s="9" t="s">
        <v>358</v>
      </c>
      <c r="H83" s="9" t="s">
        <v>408</v>
      </c>
      <c r="I83" s="9" t="s">
        <v>254</v>
      </c>
      <c r="J83" s="8" t="s">
        <v>619</v>
      </c>
      <c r="K83" s="10"/>
      <c r="L83" s="10"/>
      <c r="M83" s="10"/>
      <c r="N83" s="10"/>
      <c r="O83" s="10"/>
      <c r="P83" s="10"/>
      <c r="Q83" s="10"/>
      <c r="R83" s="10"/>
      <c r="S83" s="10"/>
      <c r="T83" s="10"/>
      <c r="U83" s="10"/>
      <c r="V83" s="10"/>
      <c r="W83" s="10"/>
      <c r="X83" s="10"/>
    </row>
    <row r="84" spans="1:24" ht="15.75" customHeight="1" x14ac:dyDescent="0.15">
      <c r="A84" s="6" t="s">
        <v>236</v>
      </c>
      <c r="B84" s="8" t="s">
        <v>123</v>
      </c>
      <c r="C84" s="23" t="str">
        <f t="shared" si="1"/>
        <v>P04-3B</v>
      </c>
      <c r="D84" s="9" t="s">
        <v>94</v>
      </c>
      <c r="E84" s="9"/>
      <c r="F84" s="9" t="s">
        <v>107</v>
      </c>
      <c r="G84" s="9" t="s">
        <v>54</v>
      </c>
      <c r="H84" s="9" t="s">
        <v>324</v>
      </c>
      <c r="I84" s="9" t="s">
        <v>258</v>
      </c>
      <c r="J84" s="8" t="s">
        <v>620</v>
      </c>
      <c r="K84" s="10"/>
      <c r="L84" s="10"/>
      <c r="M84" s="10"/>
      <c r="N84" s="10"/>
      <c r="O84" s="10"/>
      <c r="P84" s="10"/>
      <c r="Q84" s="10"/>
      <c r="R84" s="10"/>
      <c r="S84" s="10"/>
      <c r="T84" s="10"/>
      <c r="U84" s="10"/>
      <c r="V84" s="10"/>
      <c r="W84" s="10"/>
      <c r="X84" s="10"/>
    </row>
    <row r="85" spans="1:24" ht="15.75" customHeight="1" x14ac:dyDescent="0.15">
      <c r="A85" s="6" t="s">
        <v>236</v>
      </c>
      <c r="B85" s="8" t="s">
        <v>123</v>
      </c>
      <c r="C85" s="23" t="str">
        <f t="shared" si="1"/>
        <v>P04-3B</v>
      </c>
      <c r="D85" s="9" t="s">
        <v>52</v>
      </c>
      <c r="E85" s="9"/>
      <c r="F85" s="9" t="s">
        <v>235</v>
      </c>
      <c r="G85" s="9"/>
      <c r="H85" s="9" t="s">
        <v>324</v>
      </c>
      <c r="I85" s="9" t="s">
        <v>621</v>
      </c>
      <c r="J85" s="10"/>
      <c r="K85" s="10"/>
      <c r="L85" s="10"/>
      <c r="M85" s="10"/>
      <c r="N85" s="10"/>
      <c r="O85" s="10"/>
      <c r="P85" s="10"/>
      <c r="Q85" s="10"/>
      <c r="R85" s="10"/>
      <c r="S85" s="10"/>
      <c r="T85" s="10"/>
      <c r="U85" s="10"/>
      <c r="V85" s="10"/>
      <c r="W85" s="10"/>
      <c r="X85" s="10"/>
    </row>
    <row r="86" spans="1:24" ht="15.75" customHeight="1" x14ac:dyDescent="0.15">
      <c r="A86" s="6" t="s">
        <v>236</v>
      </c>
      <c r="B86" s="8" t="s">
        <v>123</v>
      </c>
      <c r="C86" s="23" t="str">
        <f t="shared" si="1"/>
        <v>P04-3B</v>
      </c>
      <c r="D86" s="9" t="s">
        <v>52</v>
      </c>
      <c r="E86" s="9"/>
      <c r="F86" s="9" t="s">
        <v>107</v>
      </c>
      <c r="G86" s="9"/>
      <c r="H86" s="9" t="s">
        <v>324</v>
      </c>
      <c r="I86" s="9" t="s">
        <v>622</v>
      </c>
      <c r="J86" s="10"/>
      <c r="K86" s="10"/>
      <c r="L86" s="10"/>
      <c r="M86" s="10"/>
      <c r="N86" s="10"/>
      <c r="O86" s="10"/>
      <c r="P86" s="10"/>
      <c r="Q86" s="10"/>
      <c r="R86" s="10"/>
      <c r="S86" s="10"/>
      <c r="T86" s="10"/>
      <c r="U86" s="10"/>
      <c r="V86" s="10"/>
      <c r="W86" s="10"/>
      <c r="X86" s="10"/>
    </row>
    <row r="87" spans="1:24" ht="15.75" customHeight="1" x14ac:dyDescent="0.15">
      <c r="A87" s="6" t="s">
        <v>236</v>
      </c>
      <c r="B87" s="8" t="s">
        <v>134</v>
      </c>
      <c r="C87" s="23" t="str">
        <f t="shared" si="1"/>
        <v>P04-4B</v>
      </c>
      <c r="D87" s="9" t="s">
        <v>94</v>
      </c>
      <c r="E87" s="9" t="s">
        <v>623</v>
      </c>
      <c r="F87" s="9"/>
      <c r="G87" s="9"/>
      <c r="H87" s="9" t="s">
        <v>624</v>
      </c>
      <c r="I87" s="9" t="s">
        <v>260</v>
      </c>
      <c r="J87" s="8" t="s">
        <v>625</v>
      </c>
      <c r="K87" s="10"/>
      <c r="L87" s="10"/>
      <c r="M87" s="10"/>
      <c r="N87" s="10"/>
      <c r="O87" s="10"/>
      <c r="P87" s="10"/>
      <c r="Q87" s="10"/>
      <c r="R87" s="10"/>
      <c r="S87" s="10"/>
      <c r="T87" s="10"/>
      <c r="U87" s="10"/>
      <c r="V87" s="10"/>
      <c r="W87" s="10"/>
      <c r="X87" s="10"/>
    </row>
    <row r="88" spans="1:24" ht="15.75" customHeight="1" x14ac:dyDescent="0.15">
      <c r="A88" s="6" t="s">
        <v>236</v>
      </c>
      <c r="B88" s="8" t="s">
        <v>134</v>
      </c>
      <c r="C88" s="23" t="str">
        <f t="shared" si="1"/>
        <v>P04-4B</v>
      </c>
      <c r="D88" s="9" t="s">
        <v>94</v>
      </c>
      <c r="E88" s="9"/>
      <c r="F88" s="9"/>
      <c r="G88" s="9"/>
      <c r="H88" s="9" t="s">
        <v>91</v>
      </c>
      <c r="I88" s="9" t="s">
        <v>261</v>
      </c>
      <c r="J88" s="10"/>
      <c r="K88" s="10"/>
      <c r="L88" s="10"/>
      <c r="M88" s="10"/>
      <c r="N88" s="10"/>
      <c r="O88" s="10"/>
      <c r="P88" s="10"/>
      <c r="Q88" s="10"/>
      <c r="R88" s="10"/>
      <c r="S88" s="10"/>
      <c r="T88" s="10"/>
      <c r="U88" s="10"/>
      <c r="V88" s="10"/>
      <c r="W88" s="10"/>
      <c r="X88" s="10"/>
    </row>
    <row r="89" spans="1:24" ht="15.75" customHeight="1" x14ac:dyDescent="0.15">
      <c r="A89" s="6" t="s">
        <v>236</v>
      </c>
      <c r="B89" s="8" t="s">
        <v>134</v>
      </c>
      <c r="C89" s="23" t="str">
        <f t="shared" si="1"/>
        <v>P04-4B</v>
      </c>
      <c r="D89" s="9" t="s">
        <v>94</v>
      </c>
      <c r="E89" s="9"/>
      <c r="F89" s="9" t="s">
        <v>152</v>
      </c>
      <c r="G89" s="9" t="s">
        <v>111</v>
      </c>
      <c r="H89" s="9" t="s">
        <v>408</v>
      </c>
      <c r="I89" s="9" t="s">
        <v>264</v>
      </c>
      <c r="J89" s="10"/>
      <c r="K89" s="10"/>
      <c r="L89" s="10"/>
      <c r="M89" s="10"/>
      <c r="N89" s="10"/>
      <c r="O89" s="10"/>
      <c r="P89" s="10"/>
      <c r="Q89" s="10"/>
      <c r="R89" s="10"/>
      <c r="S89" s="10"/>
      <c r="T89" s="10"/>
      <c r="U89" s="10"/>
      <c r="V89" s="10"/>
      <c r="W89" s="10"/>
      <c r="X89" s="10"/>
    </row>
    <row r="90" spans="1:24" ht="15.75" customHeight="1" x14ac:dyDescent="0.15">
      <c r="A90" s="6" t="s">
        <v>236</v>
      </c>
      <c r="B90" s="8" t="s">
        <v>134</v>
      </c>
      <c r="C90" s="23" t="str">
        <f t="shared" si="1"/>
        <v>P04-4B</v>
      </c>
      <c r="D90" s="9" t="s">
        <v>94</v>
      </c>
      <c r="E90" s="9"/>
      <c r="F90" s="9" t="s">
        <v>152</v>
      </c>
      <c r="G90" s="9" t="s">
        <v>613</v>
      </c>
      <c r="H90" s="9" t="s">
        <v>408</v>
      </c>
      <c r="I90" s="9" t="s">
        <v>267</v>
      </c>
      <c r="J90" s="8" t="s">
        <v>626</v>
      </c>
      <c r="K90" s="10"/>
      <c r="L90" s="10"/>
      <c r="M90" s="10"/>
      <c r="N90" s="10"/>
      <c r="O90" s="10"/>
      <c r="P90" s="10"/>
      <c r="Q90" s="10"/>
      <c r="R90" s="10"/>
      <c r="S90" s="10"/>
      <c r="T90" s="10"/>
      <c r="U90" s="10"/>
      <c r="V90" s="10"/>
      <c r="W90" s="10"/>
      <c r="X90" s="10"/>
    </row>
    <row r="91" spans="1:24" ht="15.75" customHeight="1" x14ac:dyDescent="0.15">
      <c r="A91" s="6" t="s">
        <v>236</v>
      </c>
      <c r="B91" s="8" t="s">
        <v>134</v>
      </c>
      <c r="C91" s="23" t="str">
        <f t="shared" si="1"/>
        <v>P04-4B</v>
      </c>
      <c r="D91" s="9" t="s">
        <v>94</v>
      </c>
      <c r="E91" s="9"/>
      <c r="F91" s="9" t="s">
        <v>107</v>
      </c>
      <c r="G91" s="9"/>
      <c r="H91" s="9" t="s">
        <v>324</v>
      </c>
      <c r="I91" s="9" t="s">
        <v>273</v>
      </c>
      <c r="J91" s="8" t="s">
        <v>627</v>
      </c>
      <c r="K91" s="10"/>
      <c r="L91" s="10"/>
      <c r="M91" s="10"/>
      <c r="N91" s="10"/>
      <c r="O91" s="10"/>
      <c r="P91" s="10"/>
      <c r="Q91" s="10"/>
      <c r="R91" s="10"/>
      <c r="S91" s="10"/>
      <c r="T91" s="10"/>
      <c r="U91" s="10"/>
      <c r="V91" s="10"/>
      <c r="W91" s="10"/>
      <c r="X91" s="10"/>
    </row>
    <row r="92" spans="1:24" ht="15.75" customHeight="1" x14ac:dyDescent="0.15">
      <c r="A92" s="6" t="s">
        <v>236</v>
      </c>
      <c r="B92" s="8" t="s">
        <v>146</v>
      </c>
      <c r="C92" s="23" t="str">
        <f t="shared" si="1"/>
        <v>P04-5B</v>
      </c>
      <c r="D92" s="9" t="s">
        <v>52</v>
      </c>
      <c r="E92" s="9"/>
      <c r="F92" s="9"/>
      <c r="G92" s="9" t="s">
        <v>628</v>
      </c>
      <c r="H92" s="9" t="s">
        <v>91</v>
      </c>
      <c r="I92" s="9"/>
      <c r="J92" s="8" t="s">
        <v>629</v>
      </c>
      <c r="K92" s="10"/>
      <c r="L92" s="10"/>
      <c r="M92" s="10"/>
      <c r="N92" s="10"/>
      <c r="O92" s="10"/>
      <c r="P92" s="10"/>
      <c r="Q92" s="10"/>
      <c r="R92" s="10"/>
      <c r="S92" s="10"/>
      <c r="T92" s="10"/>
      <c r="U92" s="10"/>
      <c r="V92" s="10"/>
      <c r="W92" s="10"/>
      <c r="X92" s="10"/>
    </row>
    <row r="93" spans="1:24" ht="15.75" customHeight="1" x14ac:dyDescent="0.15">
      <c r="A93" s="6" t="s">
        <v>236</v>
      </c>
      <c r="B93" s="8" t="s">
        <v>146</v>
      </c>
      <c r="C93" s="23" t="str">
        <f t="shared" si="1"/>
        <v>P04-5B</v>
      </c>
      <c r="D93" s="9" t="s">
        <v>52</v>
      </c>
      <c r="E93" s="9" t="s">
        <v>53</v>
      </c>
      <c r="F93" s="9" t="s">
        <v>152</v>
      </c>
      <c r="G93" s="9" t="s">
        <v>54</v>
      </c>
      <c r="H93" s="9" t="s">
        <v>324</v>
      </c>
      <c r="I93" s="9" t="s">
        <v>279</v>
      </c>
      <c r="J93" s="10"/>
      <c r="K93" s="10"/>
      <c r="L93" s="10"/>
      <c r="M93" s="10"/>
      <c r="N93" s="10"/>
      <c r="O93" s="10"/>
      <c r="P93" s="10"/>
      <c r="Q93" s="10"/>
      <c r="R93" s="10"/>
      <c r="S93" s="10"/>
      <c r="T93" s="10"/>
      <c r="U93" s="10"/>
      <c r="V93" s="10"/>
      <c r="W93" s="10"/>
      <c r="X93" s="10"/>
    </row>
    <row r="94" spans="1:24" ht="15.75" customHeight="1" x14ac:dyDescent="0.15">
      <c r="A94" s="6" t="s">
        <v>236</v>
      </c>
      <c r="B94" s="8" t="s">
        <v>157</v>
      </c>
      <c r="C94" s="23" t="str">
        <f t="shared" si="1"/>
        <v>P04-6B</v>
      </c>
      <c r="D94" s="9" t="s">
        <v>52</v>
      </c>
      <c r="E94" s="9"/>
      <c r="F94" s="9"/>
      <c r="G94" s="9" t="s">
        <v>613</v>
      </c>
      <c r="H94" s="9" t="s">
        <v>324</v>
      </c>
      <c r="I94" s="9" t="s">
        <v>281</v>
      </c>
      <c r="J94" s="8" t="s">
        <v>630</v>
      </c>
      <c r="K94" s="10"/>
      <c r="L94" s="10"/>
      <c r="M94" s="10"/>
      <c r="N94" s="10"/>
      <c r="O94" s="10"/>
      <c r="P94" s="10"/>
      <c r="Q94" s="10"/>
      <c r="R94" s="10"/>
      <c r="S94" s="10"/>
      <c r="T94" s="10"/>
      <c r="U94" s="10"/>
      <c r="V94" s="10"/>
      <c r="W94" s="10"/>
      <c r="X94" s="10"/>
    </row>
    <row r="95" spans="1:24" ht="15.75" customHeight="1" x14ac:dyDescent="0.15">
      <c r="A95" s="6" t="s">
        <v>236</v>
      </c>
      <c r="B95" s="8" t="s">
        <v>157</v>
      </c>
      <c r="C95" s="23" t="str">
        <f t="shared" si="1"/>
        <v>P04-6B</v>
      </c>
      <c r="D95" s="9" t="s">
        <v>90</v>
      </c>
      <c r="E95" s="9"/>
      <c r="F95" s="9"/>
      <c r="G95" s="9" t="s">
        <v>613</v>
      </c>
      <c r="H95" s="9" t="s">
        <v>91</v>
      </c>
      <c r="I95" s="9" t="s">
        <v>282</v>
      </c>
      <c r="J95" s="10"/>
      <c r="K95" s="10"/>
      <c r="L95" s="10"/>
      <c r="M95" s="10"/>
      <c r="N95" s="10"/>
      <c r="O95" s="10"/>
      <c r="P95" s="10"/>
      <c r="Q95" s="10"/>
      <c r="R95" s="10"/>
      <c r="S95" s="10"/>
      <c r="T95" s="10"/>
      <c r="U95" s="10"/>
      <c r="V95" s="10"/>
      <c r="W95" s="10"/>
      <c r="X95" s="10"/>
    </row>
    <row r="96" spans="1:24" ht="15.75" customHeight="1" x14ac:dyDescent="0.15">
      <c r="A96" s="6" t="s">
        <v>236</v>
      </c>
      <c r="B96" s="8" t="s">
        <v>157</v>
      </c>
      <c r="C96" s="23" t="str">
        <f t="shared" si="1"/>
        <v>P04-6B</v>
      </c>
      <c r="D96" s="9" t="s">
        <v>52</v>
      </c>
      <c r="E96" s="9"/>
      <c r="F96" s="9"/>
      <c r="G96" s="9" t="s">
        <v>613</v>
      </c>
      <c r="H96" s="9" t="s">
        <v>351</v>
      </c>
      <c r="I96" s="9" t="s">
        <v>285</v>
      </c>
      <c r="J96" s="10"/>
      <c r="K96" s="10"/>
      <c r="L96" s="10"/>
      <c r="M96" s="10"/>
      <c r="N96" s="10"/>
      <c r="O96" s="10"/>
      <c r="P96" s="10"/>
      <c r="Q96" s="10"/>
      <c r="R96" s="10"/>
      <c r="S96" s="10"/>
      <c r="T96" s="10"/>
      <c r="U96" s="10"/>
      <c r="V96" s="10"/>
      <c r="W96" s="10"/>
      <c r="X96" s="10"/>
    </row>
    <row r="97" spans="1:24" ht="15.75" customHeight="1" x14ac:dyDescent="0.15">
      <c r="A97" s="6" t="s">
        <v>287</v>
      </c>
      <c r="B97" s="8" t="s">
        <v>6</v>
      </c>
      <c r="C97" s="23" t="str">
        <f t="shared" si="1"/>
        <v>P05-1A</v>
      </c>
      <c r="D97" s="9" t="s">
        <v>52</v>
      </c>
      <c r="E97" s="9"/>
      <c r="F97" s="9" t="s">
        <v>574</v>
      </c>
      <c r="G97" s="9" t="s">
        <v>54</v>
      </c>
      <c r="H97" s="9" t="s">
        <v>91</v>
      </c>
      <c r="I97" s="9" t="s">
        <v>289</v>
      </c>
      <c r="J97" s="10"/>
      <c r="K97" s="10"/>
      <c r="L97" s="10"/>
      <c r="M97" s="10"/>
      <c r="N97" s="10"/>
      <c r="O97" s="10"/>
      <c r="P97" s="10"/>
      <c r="Q97" s="10"/>
      <c r="R97" s="10"/>
      <c r="S97" s="10"/>
      <c r="T97" s="10"/>
      <c r="U97" s="10"/>
      <c r="V97" s="10"/>
      <c r="W97" s="10"/>
      <c r="X97" s="10"/>
    </row>
    <row r="98" spans="1:24" ht="15.75" customHeight="1" x14ac:dyDescent="0.15">
      <c r="A98" s="6" t="s">
        <v>287</v>
      </c>
      <c r="B98" s="8" t="s">
        <v>6</v>
      </c>
      <c r="C98" s="23" t="str">
        <f t="shared" si="1"/>
        <v>P05-1A</v>
      </c>
      <c r="D98" s="9" t="s">
        <v>52</v>
      </c>
      <c r="E98" s="9"/>
      <c r="F98" s="9" t="s">
        <v>574</v>
      </c>
      <c r="G98" s="9" t="s">
        <v>54</v>
      </c>
      <c r="H98" s="9" t="s">
        <v>91</v>
      </c>
      <c r="I98" s="9" t="s">
        <v>291</v>
      </c>
      <c r="J98" s="10" t="s">
        <v>631</v>
      </c>
      <c r="K98" s="10"/>
      <c r="L98" s="10"/>
      <c r="M98" s="10"/>
      <c r="N98" s="10"/>
      <c r="O98" s="10"/>
      <c r="P98" s="10"/>
      <c r="Q98" s="10"/>
      <c r="R98" s="10"/>
      <c r="S98" s="10"/>
      <c r="T98" s="10"/>
      <c r="U98" s="10"/>
      <c r="V98" s="10"/>
      <c r="W98" s="10"/>
      <c r="X98" s="10"/>
    </row>
    <row r="99" spans="1:24" ht="15.75" customHeight="1" x14ac:dyDescent="0.15">
      <c r="A99" s="6" t="s">
        <v>287</v>
      </c>
      <c r="B99" s="8" t="s">
        <v>6</v>
      </c>
      <c r="C99" s="23" t="str">
        <f t="shared" si="1"/>
        <v>P05-1A</v>
      </c>
      <c r="D99" s="9" t="s">
        <v>52</v>
      </c>
      <c r="E99" s="9" t="s">
        <v>53</v>
      </c>
      <c r="F99" s="9"/>
      <c r="G99" s="9" t="s">
        <v>54</v>
      </c>
      <c r="H99" s="9" t="s">
        <v>91</v>
      </c>
      <c r="I99" s="9" t="s">
        <v>291</v>
      </c>
      <c r="J99" s="10"/>
      <c r="K99" s="10"/>
      <c r="L99" s="10"/>
      <c r="M99" s="10"/>
      <c r="N99" s="10"/>
      <c r="O99" s="10"/>
      <c r="P99" s="10"/>
      <c r="Q99" s="10"/>
      <c r="R99" s="10"/>
      <c r="S99" s="10"/>
      <c r="T99" s="10"/>
      <c r="U99" s="10"/>
      <c r="V99" s="10"/>
      <c r="W99" s="10"/>
      <c r="X99" s="10"/>
    </row>
    <row r="100" spans="1:24" ht="15.75" customHeight="1" x14ac:dyDescent="0.15">
      <c r="A100" s="6" t="s">
        <v>287</v>
      </c>
      <c r="B100" s="8" t="s">
        <v>6</v>
      </c>
      <c r="C100" s="23" t="str">
        <f t="shared" si="1"/>
        <v>P05-1A</v>
      </c>
      <c r="D100" s="9" t="s">
        <v>52</v>
      </c>
      <c r="E100" s="9" t="s">
        <v>53</v>
      </c>
      <c r="F100" s="9"/>
      <c r="G100" s="9" t="s">
        <v>54</v>
      </c>
      <c r="H100" s="9" t="s">
        <v>324</v>
      </c>
      <c r="I100" s="9" t="s">
        <v>632</v>
      </c>
      <c r="J100" s="10" t="s">
        <v>633</v>
      </c>
      <c r="K100" s="10"/>
      <c r="L100" s="10"/>
      <c r="M100" s="10"/>
      <c r="N100" s="10"/>
      <c r="O100" s="10"/>
      <c r="P100" s="10"/>
      <c r="Q100" s="10"/>
      <c r="R100" s="10"/>
      <c r="S100" s="10"/>
      <c r="T100" s="10"/>
      <c r="U100" s="10"/>
      <c r="V100" s="10"/>
      <c r="W100" s="10"/>
      <c r="X100" s="10"/>
    </row>
    <row r="101" spans="1:24" ht="15.75" customHeight="1" x14ac:dyDescent="0.15">
      <c r="A101" s="6" t="s">
        <v>287</v>
      </c>
      <c r="B101" s="8" t="s">
        <v>40</v>
      </c>
      <c r="C101" s="23" t="str">
        <f t="shared" si="1"/>
        <v>P05-2A</v>
      </c>
      <c r="D101" s="9" t="s">
        <v>596</v>
      </c>
      <c r="E101" s="9"/>
      <c r="F101" s="9" t="s">
        <v>574</v>
      </c>
      <c r="G101" s="9"/>
      <c r="H101" s="9" t="s">
        <v>55</v>
      </c>
      <c r="I101" s="9" t="s">
        <v>295</v>
      </c>
      <c r="J101" s="10"/>
      <c r="K101" s="10"/>
      <c r="L101" s="10"/>
      <c r="M101" s="10"/>
      <c r="N101" s="10"/>
      <c r="O101" s="10"/>
      <c r="P101" s="10"/>
      <c r="Q101" s="10"/>
      <c r="R101" s="10"/>
      <c r="S101" s="10"/>
      <c r="T101" s="10"/>
      <c r="U101" s="10"/>
      <c r="V101" s="10"/>
      <c r="W101" s="10"/>
      <c r="X101" s="10"/>
    </row>
    <row r="102" spans="1:24" ht="15.75" customHeight="1" x14ac:dyDescent="0.15">
      <c r="A102" s="6" t="s">
        <v>287</v>
      </c>
      <c r="B102" s="8" t="s">
        <v>40</v>
      </c>
      <c r="C102" s="23" t="str">
        <f t="shared" si="1"/>
        <v>P05-2A</v>
      </c>
      <c r="D102" s="9"/>
      <c r="E102" s="9"/>
      <c r="F102" s="9" t="s">
        <v>574</v>
      </c>
      <c r="G102" s="9"/>
      <c r="H102" s="9" t="s">
        <v>55</v>
      </c>
      <c r="I102" s="9" t="s">
        <v>300</v>
      </c>
      <c r="J102" s="10" t="s">
        <v>634</v>
      </c>
      <c r="K102" s="10"/>
      <c r="L102" s="10"/>
      <c r="M102" s="10"/>
      <c r="N102" s="10"/>
      <c r="O102" s="10"/>
      <c r="P102" s="10"/>
      <c r="Q102" s="10"/>
      <c r="R102" s="10"/>
      <c r="S102" s="10"/>
      <c r="T102" s="10"/>
      <c r="U102" s="10"/>
      <c r="V102" s="10"/>
      <c r="W102" s="10"/>
      <c r="X102" s="10"/>
    </row>
    <row r="103" spans="1:24" ht="15.75" customHeight="1" x14ac:dyDescent="0.15">
      <c r="A103" s="6" t="s">
        <v>287</v>
      </c>
      <c r="B103" s="8" t="s">
        <v>40</v>
      </c>
      <c r="C103" s="23" t="str">
        <f t="shared" si="1"/>
        <v>P05-2A</v>
      </c>
      <c r="D103" s="9"/>
      <c r="E103" s="9"/>
      <c r="F103" s="9" t="s">
        <v>574</v>
      </c>
      <c r="G103" s="9"/>
      <c r="H103" s="9" t="s">
        <v>55</v>
      </c>
      <c r="I103" s="9" t="s">
        <v>302</v>
      </c>
      <c r="J103" s="10"/>
      <c r="K103" s="10"/>
      <c r="L103" s="10"/>
      <c r="M103" s="10"/>
      <c r="N103" s="10"/>
      <c r="O103" s="10"/>
      <c r="P103" s="10"/>
      <c r="Q103" s="10"/>
      <c r="R103" s="10"/>
      <c r="S103" s="10"/>
      <c r="T103" s="10"/>
      <c r="U103" s="10"/>
      <c r="V103" s="10"/>
      <c r="W103" s="10"/>
      <c r="X103" s="10"/>
    </row>
    <row r="104" spans="1:24" ht="15.75" customHeight="1" x14ac:dyDescent="0.15">
      <c r="A104" s="6" t="s">
        <v>287</v>
      </c>
      <c r="B104" s="8" t="s">
        <v>40</v>
      </c>
      <c r="C104" s="23" t="str">
        <f t="shared" si="1"/>
        <v>P05-2A</v>
      </c>
      <c r="D104" s="9"/>
      <c r="E104" s="9"/>
      <c r="F104" s="9"/>
      <c r="G104" s="9" t="s">
        <v>244</v>
      </c>
      <c r="H104" s="9" t="s">
        <v>91</v>
      </c>
      <c r="I104" s="9" t="s">
        <v>307</v>
      </c>
      <c r="J104" s="10"/>
      <c r="K104" s="10"/>
      <c r="L104" s="10"/>
      <c r="M104" s="10"/>
      <c r="N104" s="10"/>
      <c r="O104" s="10"/>
      <c r="P104" s="10"/>
      <c r="Q104" s="10"/>
      <c r="R104" s="10"/>
      <c r="S104" s="10"/>
      <c r="T104" s="10"/>
      <c r="U104" s="10"/>
      <c r="V104" s="10"/>
      <c r="W104" s="10"/>
      <c r="X104" s="10"/>
    </row>
    <row r="105" spans="1:24" ht="15.75" customHeight="1" x14ac:dyDescent="0.15">
      <c r="A105" s="6" t="s">
        <v>287</v>
      </c>
      <c r="B105" s="8" t="s">
        <v>51</v>
      </c>
      <c r="C105" s="23" t="str">
        <f t="shared" si="1"/>
        <v>P05-3A</v>
      </c>
      <c r="D105" s="9" t="s">
        <v>52</v>
      </c>
      <c r="E105" s="9"/>
      <c r="F105" s="9"/>
      <c r="G105" s="9"/>
      <c r="H105" s="9" t="s">
        <v>324</v>
      </c>
      <c r="I105" s="9" t="s">
        <v>311</v>
      </c>
      <c r="J105" s="10" t="s">
        <v>635</v>
      </c>
      <c r="K105" s="10"/>
      <c r="L105" s="10"/>
      <c r="M105" s="10"/>
      <c r="N105" s="10"/>
      <c r="O105" s="10"/>
      <c r="P105" s="10"/>
      <c r="Q105" s="10"/>
      <c r="R105" s="10"/>
      <c r="S105" s="10"/>
      <c r="T105" s="10"/>
      <c r="U105" s="10"/>
      <c r="V105" s="10"/>
      <c r="W105" s="10"/>
      <c r="X105" s="10"/>
    </row>
    <row r="106" spans="1:24" ht="15.75" customHeight="1" x14ac:dyDescent="0.15">
      <c r="A106" s="6" t="s">
        <v>287</v>
      </c>
      <c r="B106" s="8" t="s">
        <v>51</v>
      </c>
      <c r="C106" s="23" t="str">
        <f t="shared" si="1"/>
        <v>P05-3A</v>
      </c>
      <c r="D106" s="9" t="s">
        <v>52</v>
      </c>
      <c r="E106" s="9" t="s">
        <v>53</v>
      </c>
      <c r="F106" s="9"/>
      <c r="G106" s="9" t="s">
        <v>54</v>
      </c>
      <c r="H106" s="9" t="s">
        <v>324</v>
      </c>
      <c r="I106" s="9" t="s">
        <v>312</v>
      </c>
      <c r="J106" s="10"/>
      <c r="K106" s="10"/>
      <c r="L106" s="10"/>
      <c r="M106" s="10"/>
      <c r="N106" s="10"/>
      <c r="O106" s="10"/>
      <c r="P106" s="10"/>
      <c r="Q106" s="10"/>
      <c r="R106" s="10"/>
      <c r="S106" s="10"/>
      <c r="T106" s="10"/>
      <c r="U106" s="10"/>
      <c r="V106" s="10"/>
      <c r="W106" s="10"/>
      <c r="X106" s="10"/>
    </row>
    <row r="107" spans="1:24" ht="15.75" customHeight="1" x14ac:dyDescent="0.15">
      <c r="A107" s="6" t="s">
        <v>287</v>
      </c>
      <c r="B107" s="8" t="s">
        <v>51</v>
      </c>
      <c r="C107" s="23" t="str">
        <f t="shared" si="1"/>
        <v>P05-3A</v>
      </c>
      <c r="D107" s="9" t="s">
        <v>52</v>
      </c>
      <c r="E107" s="9"/>
      <c r="F107" s="9"/>
      <c r="G107" s="9" t="s">
        <v>636</v>
      </c>
      <c r="H107" s="9" t="s">
        <v>324</v>
      </c>
      <c r="I107" s="9" t="s">
        <v>314</v>
      </c>
      <c r="J107" s="10" t="s">
        <v>637</v>
      </c>
      <c r="K107" s="10"/>
      <c r="L107" s="10"/>
      <c r="M107" s="10"/>
      <c r="N107" s="10"/>
      <c r="O107" s="10"/>
      <c r="P107" s="10"/>
      <c r="Q107" s="10"/>
      <c r="R107" s="10"/>
      <c r="S107" s="10"/>
      <c r="T107" s="10"/>
      <c r="U107" s="10"/>
      <c r="V107" s="10"/>
      <c r="W107" s="10"/>
      <c r="X107" s="10"/>
    </row>
    <row r="108" spans="1:24" ht="15.75" customHeight="1" x14ac:dyDescent="0.15">
      <c r="A108" s="6" t="s">
        <v>287</v>
      </c>
      <c r="B108" s="8" t="s">
        <v>67</v>
      </c>
      <c r="C108" s="23" t="str">
        <f t="shared" si="1"/>
        <v>P05-4A</v>
      </c>
      <c r="D108" s="30" t="s">
        <v>638</v>
      </c>
      <c r="E108" s="9"/>
      <c r="F108" s="9"/>
      <c r="G108" s="9" t="s">
        <v>639</v>
      </c>
      <c r="H108" s="9" t="s">
        <v>55</v>
      </c>
      <c r="I108" s="9" t="s">
        <v>320</v>
      </c>
      <c r="J108" s="10"/>
      <c r="K108" s="10"/>
      <c r="L108" s="10"/>
      <c r="M108" s="10"/>
      <c r="N108" s="10"/>
      <c r="O108" s="10"/>
      <c r="P108" s="10"/>
      <c r="Q108" s="10"/>
      <c r="R108" s="10"/>
      <c r="S108" s="10"/>
      <c r="T108" s="10"/>
      <c r="U108" s="10"/>
      <c r="V108" s="10"/>
      <c r="W108" s="10"/>
      <c r="X108" s="10"/>
    </row>
    <row r="109" spans="1:24" ht="15.75" customHeight="1" x14ac:dyDescent="0.15">
      <c r="A109" s="6" t="s">
        <v>287</v>
      </c>
      <c r="B109" s="8" t="s">
        <v>67</v>
      </c>
      <c r="C109" s="23" t="str">
        <f t="shared" si="1"/>
        <v>P05-4A</v>
      </c>
      <c r="D109" s="9"/>
      <c r="E109" s="9" t="s">
        <v>449</v>
      </c>
      <c r="F109" s="9"/>
      <c r="G109" s="9"/>
      <c r="H109" s="9"/>
      <c r="I109" s="9" t="s">
        <v>640</v>
      </c>
      <c r="J109" s="10"/>
      <c r="K109" s="10"/>
      <c r="L109" s="10"/>
      <c r="M109" s="10"/>
      <c r="N109" s="10"/>
      <c r="O109" s="10"/>
      <c r="P109" s="10"/>
      <c r="Q109" s="10"/>
      <c r="R109" s="10"/>
      <c r="S109" s="10"/>
      <c r="T109" s="10"/>
      <c r="U109" s="10"/>
      <c r="V109" s="10"/>
      <c r="W109" s="10"/>
      <c r="X109" s="10"/>
    </row>
    <row r="110" spans="1:24" ht="15.75" customHeight="1" x14ac:dyDescent="0.15">
      <c r="A110" s="6" t="s">
        <v>287</v>
      </c>
      <c r="B110" s="8" t="s">
        <v>67</v>
      </c>
      <c r="C110" s="23" t="str">
        <f t="shared" si="1"/>
        <v>P05-4A</v>
      </c>
      <c r="D110" s="9" t="s">
        <v>638</v>
      </c>
      <c r="E110" s="9"/>
      <c r="F110" s="9"/>
      <c r="G110" s="9" t="s">
        <v>613</v>
      </c>
      <c r="H110" s="9"/>
      <c r="I110" s="9" t="s">
        <v>316</v>
      </c>
      <c r="J110" s="10"/>
      <c r="K110" s="10"/>
      <c r="L110" s="10"/>
      <c r="M110" s="10"/>
      <c r="N110" s="10"/>
      <c r="O110" s="10"/>
      <c r="P110" s="10"/>
      <c r="Q110" s="10"/>
      <c r="R110" s="10"/>
      <c r="S110" s="10"/>
      <c r="T110" s="10"/>
      <c r="U110" s="10"/>
      <c r="V110" s="10"/>
      <c r="W110" s="10"/>
      <c r="X110" s="10"/>
    </row>
    <row r="111" spans="1:24" ht="15.75" customHeight="1" x14ac:dyDescent="0.15">
      <c r="A111" s="6" t="s">
        <v>287</v>
      </c>
      <c r="B111" s="8" t="s">
        <v>71</v>
      </c>
      <c r="C111" s="23" t="str">
        <f t="shared" si="1"/>
        <v>P05-5A</v>
      </c>
      <c r="D111" s="9" t="s">
        <v>52</v>
      </c>
      <c r="E111" s="9"/>
      <c r="F111" s="9"/>
      <c r="G111" s="9"/>
      <c r="H111" s="9"/>
      <c r="I111" s="9" t="s">
        <v>323</v>
      </c>
      <c r="J111" s="10"/>
      <c r="K111" s="10"/>
      <c r="L111" s="10"/>
      <c r="M111" s="10"/>
      <c r="N111" s="10"/>
      <c r="O111" s="10"/>
      <c r="P111" s="10"/>
      <c r="Q111" s="10"/>
      <c r="R111" s="10"/>
      <c r="S111" s="10"/>
      <c r="T111" s="10"/>
      <c r="U111" s="10"/>
      <c r="V111" s="10"/>
      <c r="W111" s="10"/>
      <c r="X111" s="10"/>
    </row>
    <row r="112" spans="1:24" ht="15.75" customHeight="1" x14ac:dyDescent="0.15">
      <c r="A112" s="6" t="s">
        <v>287</v>
      </c>
      <c r="B112" s="8" t="s">
        <v>71</v>
      </c>
      <c r="C112" s="23" t="str">
        <f t="shared" si="1"/>
        <v>P05-5A</v>
      </c>
      <c r="D112" s="9" t="s">
        <v>611</v>
      </c>
      <c r="E112" s="9"/>
      <c r="F112" s="9"/>
      <c r="G112" s="9" t="s">
        <v>274</v>
      </c>
      <c r="H112" s="9" t="s">
        <v>91</v>
      </c>
      <c r="I112" s="9" t="s">
        <v>291</v>
      </c>
      <c r="J112" s="10"/>
      <c r="K112" s="10"/>
      <c r="L112" s="10"/>
      <c r="M112" s="10"/>
      <c r="N112" s="10"/>
      <c r="O112" s="10"/>
      <c r="P112" s="10"/>
      <c r="Q112" s="10"/>
      <c r="R112" s="10"/>
      <c r="S112" s="10"/>
      <c r="T112" s="10"/>
      <c r="U112" s="10"/>
      <c r="V112" s="10"/>
      <c r="W112" s="10"/>
      <c r="X112" s="10"/>
    </row>
    <row r="113" spans="1:24" ht="15.75" customHeight="1" x14ac:dyDescent="0.15">
      <c r="A113" s="6" t="s">
        <v>287</v>
      </c>
      <c r="B113" s="8" t="s">
        <v>71</v>
      </c>
      <c r="C113" s="23" t="str">
        <f t="shared" si="1"/>
        <v>P05-5A</v>
      </c>
      <c r="D113" s="9" t="s">
        <v>94</v>
      </c>
      <c r="E113" s="9"/>
      <c r="F113" s="9"/>
      <c r="G113" s="9"/>
      <c r="H113" s="9" t="s">
        <v>91</v>
      </c>
      <c r="I113" s="9"/>
      <c r="J113" s="10" t="s">
        <v>641</v>
      </c>
      <c r="K113" s="10"/>
      <c r="L113" s="10"/>
      <c r="M113" s="10"/>
      <c r="N113" s="10"/>
      <c r="O113" s="10"/>
      <c r="P113" s="10"/>
      <c r="Q113" s="10"/>
      <c r="R113" s="10"/>
      <c r="S113" s="10"/>
      <c r="T113" s="10"/>
      <c r="U113" s="10"/>
      <c r="V113" s="10"/>
      <c r="W113" s="10"/>
      <c r="X113" s="10"/>
    </row>
    <row r="114" spans="1:24" ht="15.75" customHeight="1" x14ac:dyDescent="0.15">
      <c r="A114" s="6" t="s">
        <v>287</v>
      </c>
      <c r="B114" s="8" t="s">
        <v>71</v>
      </c>
      <c r="C114" s="23" t="str">
        <f t="shared" si="1"/>
        <v>P05-5A</v>
      </c>
      <c r="D114" s="9"/>
      <c r="E114" s="9" t="s">
        <v>53</v>
      </c>
      <c r="F114" s="9" t="s">
        <v>574</v>
      </c>
      <c r="G114" s="9"/>
      <c r="H114" s="9" t="s">
        <v>324</v>
      </c>
      <c r="I114" s="9" t="s">
        <v>327</v>
      </c>
      <c r="J114" s="10"/>
      <c r="K114" s="10"/>
      <c r="L114" s="10"/>
      <c r="M114" s="10"/>
      <c r="N114" s="10"/>
      <c r="O114" s="10"/>
      <c r="P114" s="10"/>
      <c r="Q114" s="10"/>
      <c r="R114" s="10"/>
      <c r="S114" s="10"/>
      <c r="T114" s="10"/>
      <c r="U114" s="10"/>
      <c r="V114" s="10"/>
      <c r="W114" s="10"/>
      <c r="X114" s="10"/>
    </row>
    <row r="115" spans="1:24" ht="15.75" customHeight="1" x14ac:dyDescent="0.15">
      <c r="A115" s="6" t="s">
        <v>287</v>
      </c>
      <c r="B115" s="8" t="s">
        <v>80</v>
      </c>
      <c r="C115" s="23" t="str">
        <f t="shared" si="1"/>
        <v>P05-6A</v>
      </c>
      <c r="D115" s="9" t="s">
        <v>94</v>
      </c>
      <c r="E115" s="9"/>
      <c r="F115" s="9" t="s">
        <v>194</v>
      </c>
      <c r="G115" s="9" t="s">
        <v>54</v>
      </c>
      <c r="H115" s="22" t="s">
        <v>91</v>
      </c>
      <c r="I115" s="9" t="s">
        <v>328</v>
      </c>
      <c r="J115" s="10"/>
      <c r="K115" s="10"/>
      <c r="L115" s="10"/>
      <c r="M115" s="10"/>
      <c r="N115" s="10"/>
      <c r="O115" s="10"/>
      <c r="P115" s="10"/>
      <c r="Q115" s="10"/>
      <c r="R115" s="10"/>
      <c r="S115" s="10"/>
      <c r="T115" s="10"/>
      <c r="U115" s="10"/>
      <c r="V115" s="10"/>
      <c r="W115" s="10"/>
      <c r="X115" s="10"/>
    </row>
    <row r="116" spans="1:24" ht="42" x14ac:dyDescent="0.15">
      <c r="A116" s="6" t="s">
        <v>287</v>
      </c>
      <c r="B116" s="8" t="s">
        <v>80</v>
      </c>
      <c r="C116" s="23" t="str">
        <f t="shared" si="1"/>
        <v>P05-6A</v>
      </c>
      <c r="D116" s="9" t="s">
        <v>52</v>
      </c>
      <c r="E116" s="30" t="s">
        <v>825</v>
      </c>
      <c r="F116" s="9" t="s">
        <v>643</v>
      </c>
      <c r="G116" s="9" t="s">
        <v>644</v>
      </c>
      <c r="H116" s="9" t="s">
        <v>91</v>
      </c>
      <c r="I116" s="9" t="s">
        <v>330</v>
      </c>
      <c r="J116" s="10"/>
      <c r="K116" s="10"/>
      <c r="L116" s="10"/>
      <c r="M116" s="10"/>
      <c r="N116" s="10"/>
      <c r="O116" s="10"/>
      <c r="P116" s="10"/>
      <c r="Q116" s="10"/>
      <c r="R116" s="10"/>
      <c r="S116" s="10"/>
      <c r="T116" s="10"/>
      <c r="U116" s="10"/>
      <c r="V116" s="10"/>
      <c r="W116" s="10"/>
      <c r="X116" s="10"/>
    </row>
    <row r="117" spans="1:24" ht="28" x14ac:dyDescent="0.15">
      <c r="A117" s="6" t="s">
        <v>287</v>
      </c>
      <c r="B117" s="8" t="s">
        <v>80</v>
      </c>
      <c r="C117" s="23" t="str">
        <f t="shared" si="1"/>
        <v>P05-6A</v>
      </c>
      <c r="D117" s="9"/>
      <c r="E117" s="9" t="s">
        <v>53</v>
      </c>
      <c r="F117" s="9"/>
      <c r="G117" s="9"/>
      <c r="H117" s="9" t="s">
        <v>408</v>
      </c>
      <c r="I117" s="9" t="s">
        <v>331</v>
      </c>
      <c r="J117" s="10"/>
      <c r="K117" s="10"/>
      <c r="L117" s="10"/>
      <c r="M117" s="10"/>
      <c r="N117" s="10"/>
      <c r="O117" s="10"/>
      <c r="P117" s="10"/>
      <c r="Q117" s="10"/>
      <c r="R117" s="10"/>
      <c r="S117" s="10"/>
      <c r="T117" s="10"/>
      <c r="U117" s="10"/>
      <c r="V117" s="10"/>
      <c r="W117" s="10"/>
      <c r="X117" s="10"/>
    </row>
    <row r="118" spans="1:24" ht="14" x14ac:dyDescent="0.15">
      <c r="A118" s="6" t="s">
        <v>332</v>
      </c>
      <c r="B118" s="8" t="s">
        <v>88</v>
      </c>
      <c r="C118" s="23" t="str">
        <f t="shared" si="1"/>
        <v>P06-1B</v>
      </c>
      <c r="D118" s="9" t="s">
        <v>645</v>
      </c>
      <c r="E118" s="9"/>
      <c r="F118" s="9" t="s">
        <v>194</v>
      </c>
      <c r="G118" s="9" t="s">
        <v>358</v>
      </c>
      <c r="H118" s="9" t="s">
        <v>91</v>
      </c>
      <c r="I118" s="9" t="s">
        <v>333</v>
      </c>
      <c r="J118" s="10"/>
      <c r="K118" s="10"/>
      <c r="L118" s="10"/>
      <c r="M118" s="10"/>
      <c r="N118" s="10"/>
      <c r="O118" s="10"/>
      <c r="P118" s="10"/>
      <c r="Q118" s="10"/>
      <c r="R118" s="10"/>
      <c r="S118" s="10"/>
      <c r="T118" s="10"/>
      <c r="U118" s="10"/>
      <c r="V118" s="10"/>
      <c r="W118" s="10"/>
      <c r="X118" s="10"/>
    </row>
    <row r="119" spans="1:24" ht="28" x14ac:dyDescent="0.15">
      <c r="A119" s="6" t="s">
        <v>332</v>
      </c>
      <c r="B119" s="8" t="s">
        <v>88</v>
      </c>
      <c r="C119" s="23" t="str">
        <f t="shared" si="1"/>
        <v>P06-1B</v>
      </c>
      <c r="D119" s="9"/>
      <c r="E119" s="9"/>
      <c r="F119" s="9" t="s">
        <v>235</v>
      </c>
      <c r="G119" s="9" t="s">
        <v>585</v>
      </c>
      <c r="H119" s="9" t="s">
        <v>324</v>
      </c>
      <c r="I119" s="9" t="s">
        <v>334</v>
      </c>
      <c r="J119" s="10"/>
      <c r="K119" s="10"/>
      <c r="L119" s="10"/>
      <c r="M119" s="10"/>
      <c r="N119" s="10"/>
      <c r="O119" s="10"/>
      <c r="P119" s="10"/>
      <c r="Q119" s="10"/>
      <c r="R119" s="10"/>
      <c r="S119" s="10"/>
      <c r="T119" s="10"/>
      <c r="U119" s="10"/>
      <c r="V119" s="10"/>
      <c r="W119" s="10"/>
      <c r="X119" s="10"/>
    </row>
    <row r="120" spans="1:24" ht="28" x14ac:dyDescent="0.15">
      <c r="A120" s="6" t="s">
        <v>332</v>
      </c>
      <c r="B120" s="8" t="s">
        <v>88</v>
      </c>
      <c r="C120" s="23" t="str">
        <f t="shared" si="1"/>
        <v>P06-1B</v>
      </c>
      <c r="D120" s="9" t="s">
        <v>52</v>
      </c>
      <c r="E120" s="9" t="s">
        <v>272</v>
      </c>
      <c r="F120" s="9"/>
      <c r="G120" s="9"/>
      <c r="H120" s="9" t="s">
        <v>91</v>
      </c>
      <c r="I120" s="9" t="s">
        <v>336</v>
      </c>
      <c r="J120" s="10" t="s">
        <v>646</v>
      </c>
      <c r="K120" s="10"/>
      <c r="L120" s="10"/>
      <c r="M120" s="10"/>
      <c r="N120" s="10"/>
      <c r="O120" s="10"/>
      <c r="P120" s="10"/>
      <c r="Q120" s="10"/>
      <c r="R120" s="10"/>
      <c r="S120" s="10"/>
      <c r="T120" s="10"/>
      <c r="U120" s="10"/>
      <c r="V120" s="10"/>
      <c r="W120" s="10"/>
      <c r="X120" s="10"/>
    </row>
    <row r="121" spans="1:24" ht="14" x14ac:dyDescent="0.15">
      <c r="A121" s="6" t="s">
        <v>332</v>
      </c>
      <c r="B121" s="8" t="s">
        <v>117</v>
      </c>
      <c r="C121" s="23" t="str">
        <f t="shared" si="1"/>
        <v>P06-2B</v>
      </c>
      <c r="D121" s="9"/>
      <c r="E121" s="9" t="s">
        <v>53</v>
      </c>
      <c r="F121" s="9" t="s">
        <v>194</v>
      </c>
      <c r="G121" s="9"/>
      <c r="H121" s="9"/>
      <c r="I121" s="9" t="s">
        <v>337</v>
      </c>
      <c r="J121" s="10"/>
      <c r="K121" s="10"/>
      <c r="L121" s="10"/>
      <c r="M121" s="10"/>
      <c r="N121" s="10"/>
      <c r="O121" s="10"/>
      <c r="P121" s="10"/>
      <c r="Q121" s="10"/>
      <c r="R121" s="10"/>
      <c r="S121" s="10"/>
      <c r="T121" s="10"/>
      <c r="U121" s="10"/>
      <c r="V121" s="10"/>
      <c r="W121" s="10"/>
      <c r="X121" s="10"/>
    </row>
    <row r="122" spans="1:24" ht="14" x14ac:dyDescent="0.15">
      <c r="A122" s="6" t="s">
        <v>332</v>
      </c>
      <c r="B122" s="8" t="s">
        <v>117</v>
      </c>
      <c r="C122" s="23" t="str">
        <f t="shared" si="1"/>
        <v>P06-2B</v>
      </c>
      <c r="D122" s="9" t="s">
        <v>52</v>
      </c>
      <c r="E122" s="9" t="s">
        <v>53</v>
      </c>
      <c r="F122" s="9" t="s">
        <v>194</v>
      </c>
      <c r="G122" s="9" t="s">
        <v>644</v>
      </c>
      <c r="H122" s="9"/>
      <c r="I122" s="9" t="s">
        <v>338</v>
      </c>
      <c r="J122" s="10"/>
      <c r="K122" s="10"/>
      <c r="L122" s="10"/>
      <c r="M122" s="10"/>
      <c r="N122" s="10"/>
      <c r="O122" s="10"/>
      <c r="P122" s="10"/>
      <c r="Q122" s="10"/>
      <c r="R122" s="10"/>
      <c r="S122" s="10"/>
      <c r="T122" s="10"/>
      <c r="U122" s="10"/>
      <c r="V122" s="10"/>
      <c r="W122" s="10"/>
      <c r="X122" s="10"/>
    </row>
    <row r="123" spans="1:24" ht="28" x14ac:dyDescent="0.15">
      <c r="A123" s="6" t="s">
        <v>332</v>
      </c>
      <c r="B123" s="8" t="s">
        <v>117</v>
      </c>
      <c r="C123" s="23" t="str">
        <f t="shared" si="1"/>
        <v>P06-2B</v>
      </c>
      <c r="D123" s="9" t="s">
        <v>611</v>
      </c>
      <c r="E123" s="9" t="s">
        <v>53</v>
      </c>
      <c r="F123" s="9" t="s">
        <v>194</v>
      </c>
      <c r="G123" s="9" t="s">
        <v>644</v>
      </c>
      <c r="H123" s="9"/>
      <c r="I123" s="9" t="s">
        <v>338</v>
      </c>
      <c r="J123" s="10"/>
      <c r="K123" s="10"/>
      <c r="L123" s="10"/>
      <c r="M123" s="10"/>
      <c r="N123" s="10"/>
      <c r="O123" s="10"/>
      <c r="P123" s="10"/>
      <c r="Q123" s="10"/>
      <c r="R123" s="10"/>
      <c r="S123" s="10"/>
      <c r="T123" s="10"/>
      <c r="U123" s="10"/>
      <c r="V123" s="10"/>
      <c r="W123" s="10"/>
      <c r="X123" s="10"/>
    </row>
    <row r="124" spans="1:24" ht="14" x14ac:dyDescent="0.15">
      <c r="A124" s="6" t="s">
        <v>332</v>
      </c>
      <c r="B124" s="8" t="s">
        <v>117</v>
      </c>
      <c r="C124" s="23" t="str">
        <f t="shared" si="1"/>
        <v>P06-2B</v>
      </c>
      <c r="D124" s="9" t="s">
        <v>52</v>
      </c>
      <c r="E124" s="9" t="s">
        <v>272</v>
      </c>
      <c r="F124" s="9" t="s">
        <v>194</v>
      </c>
      <c r="G124" s="9"/>
      <c r="H124" s="9" t="s">
        <v>324</v>
      </c>
      <c r="I124" s="9" t="s">
        <v>340</v>
      </c>
      <c r="J124" s="10"/>
      <c r="K124" s="10"/>
      <c r="L124" s="10"/>
      <c r="M124" s="10"/>
      <c r="N124" s="10"/>
      <c r="O124" s="10"/>
      <c r="P124" s="10"/>
      <c r="Q124" s="10"/>
      <c r="R124" s="10"/>
      <c r="S124" s="10"/>
      <c r="T124" s="10"/>
      <c r="U124" s="10"/>
      <c r="V124" s="10"/>
      <c r="W124" s="10"/>
      <c r="X124" s="10"/>
    </row>
    <row r="125" spans="1:24" ht="28" x14ac:dyDescent="0.15">
      <c r="A125" s="6" t="s">
        <v>332</v>
      </c>
      <c r="B125" s="8" t="s">
        <v>117</v>
      </c>
      <c r="C125" s="23" t="str">
        <f t="shared" si="1"/>
        <v>P06-2B</v>
      </c>
      <c r="D125" s="9" t="s">
        <v>52</v>
      </c>
      <c r="E125" s="9" t="s">
        <v>272</v>
      </c>
      <c r="F125" s="9" t="s">
        <v>647</v>
      </c>
      <c r="G125" s="9"/>
      <c r="H125" s="9" t="s">
        <v>55</v>
      </c>
      <c r="I125" s="9" t="s">
        <v>341</v>
      </c>
      <c r="J125" s="10"/>
      <c r="K125" s="10"/>
      <c r="L125" s="10"/>
      <c r="M125" s="10"/>
      <c r="N125" s="10"/>
      <c r="O125" s="10"/>
      <c r="P125" s="10"/>
      <c r="Q125" s="10"/>
      <c r="R125" s="10"/>
      <c r="S125" s="10"/>
      <c r="T125" s="10"/>
      <c r="U125" s="10"/>
      <c r="V125" s="10"/>
      <c r="W125" s="10"/>
      <c r="X125" s="10"/>
    </row>
    <row r="126" spans="1:24" ht="14" x14ac:dyDescent="0.15">
      <c r="A126" s="6" t="s">
        <v>332</v>
      </c>
      <c r="B126" s="8" t="s">
        <v>123</v>
      </c>
      <c r="C126" s="23" t="str">
        <f t="shared" si="1"/>
        <v>P06-3B</v>
      </c>
      <c r="D126" s="9" t="s">
        <v>52</v>
      </c>
      <c r="E126" s="9" t="s">
        <v>272</v>
      </c>
      <c r="F126" s="9" t="s">
        <v>574</v>
      </c>
      <c r="G126" s="9" t="s">
        <v>648</v>
      </c>
      <c r="H126" s="9" t="s">
        <v>55</v>
      </c>
      <c r="I126" s="9" t="s">
        <v>342</v>
      </c>
      <c r="J126" s="10"/>
      <c r="K126" s="10"/>
      <c r="L126" s="10"/>
      <c r="M126" s="10"/>
      <c r="N126" s="10"/>
      <c r="O126" s="10"/>
      <c r="P126" s="10"/>
      <c r="Q126" s="10"/>
      <c r="R126" s="10"/>
      <c r="S126" s="10"/>
      <c r="T126" s="10"/>
      <c r="U126" s="10"/>
      <c r="V126" s="10"/>
      <c r="W126" s="10"/>
      <c r="X126" s="10"/>
    </row>
    <row r="127" spans="1:24" ht="28" x14ac:dyDescent="0.15">
      <c r="A127" s="6" t="s">
        <v>332</v>
      </c>
      <c r="B127" s="8" t="s">
        <v>123</v>
      </c>
      <c r="C127" s="23" t="str">
        <f t="shared" si="1"/>
        <v>P06-3B</v>
      </c>
      <c r="D127" s="9" t="s">
        <v>52</v>
      </c>
      <c r="E127" s="9" t="s">
        <v>642</v>
      </c>
      <c r="F127" s="9"/>
      <c r="G127" s="9" t="s">
        <v>244</v>
      </c>
      <c r="H127" s="9" t="s">
        <v>91</v>
      </c>
      <c r="I127" s="9" t="s">
        <v>344</v>
      </c>
      <c r="J127" s="10"/>
      <c r="K127" s="10"/>
      <c r="L127" s="10"/>
      <c r="M127" s="10"/>
      <c r="N127" s="10"/>
      <c r="O127" s="10"/>
      <c r="P127" s="10"/>
      <c r="Q127" s="10"/>
      <c r="R127" s="10"/>
      <c r="S127" s="10"/>
      <c r="T127" s="10"/>
      <c r="U127" s="10"/>
      <c r="V127" s="10"/>
      <c r="W127" s="10"/>
      <c r="X127" s="10"/>
    </row>
    <row r="128" spans="1:24" ht="14" x14ac:dyDescent="0.15">
      <c r="A128" s="6" t="s">
        <v>332</v>
      </c>
      <c r="B128" s="8" t="s">
        <v>123</v>
      </c>
      <c r="C128" s="23" t="str">
        <f t="shared" si="1"/>
        <v>P06-3B</v>
      </c>
      <c r="D128" s="9" t="s">
        <v>52</v>
      </c>
      <c r="E128" s="9"/>
      <c r="F128" s="9"/>
      <c r="G128" s="9" t="s">
        <v>519</v>
      </c>
      <c r="H128" s="9" t="s">
        <v>55</v>
      </c>
      <c r="I128" s="9" t="s">
        <v>346</v>
      </c>
      <c r="J128" s="10"/>
      <c r="K128" s="10"/>
      <c r="L128" s="10"/>
      <c r="M128" s="10"/>
      <c r="N128" s="10"/>
      <c r="O128" s="10"/>
      <c r="P128" s="10"/>
      <c r="Q128" s="10"/>
      <c r="R128" s="10"/>
      <c r="S128" s="10"/>
      <c r="T128" s="10"/>
      <c r="U128" s="10"/>
      <c r="V128" s="10"/>
      <c r="W128" s="10"/>
      <c r="X128" s="10"/>
    </row>
    <row r="129" spans="1:24" ht="14" x14ac:dyDescent="0.15">
      <c r="A129" s="6" t="s">
        <v>332</v>
      </c>
      <c r="B129" s="8" t="s">
        <v>123</v>
      </c>
      <c r="C129" s="23" t="str">
        <f t="shared" si="1"/>
        <v>P06-3B</v>
      </c>
      <c r="D129" s="9" t="s">
        <v>52</v>
      </c>
      <c r="E129" s="9"/>
      <c r="F129" s="9"/>
      <c r="G129" s="9"/>
      <c r="H129" s="9"/>
      <c r="I129" s="9" t="s">
        <v>350</v>
      </c>
      <c r="J129" s="10"/>
      <c r="K129" s="10"/>
      <c r="L129" s="10"/>
      <c r="M129" s="10"/>
      <c r="N129" s="10"/>
      <c r="O129" s="10"/>
      <c r="P129" s="10"/>
      <c r="Q129" s="10"/>
      <c r="R129" s="10"/>
      <c r="S129" s="10"/>
      <c r="T129" s="10"/>
      <c r="U129" s="10"/>
      <c r="V129" s="10"/>
      <c r="W129" s="10"/>
      <c r="X129" s="10"/>
    </row>
    <row r="130" spans="1:24" ht="14" x14ac:dyDescent="0.15">
      <c r="A130" s="6" t="s">
        <v>332</v>
      </c>
      <c r="B130" s="8" t="s">
        <v>123</v>
      </c>
      <c r="C130" s="23" t="str">
        <f t="shared" si="1"/>
        <v>P06-3B</v>
      </c>
      <c r="D130" s="9" t="s">
        <v>52</v>
      </c>
      <c r="E130" s="9"/>
      <c r="F130" s="9"/>
      <c r="G130" s="9"/>
      <c r="H130" s="9" t="s">
        <v>55</v>
      </c>
      <c r="I130" s="9" t="s">
        <v>352</v>
      </c>
      <c r="J130" s="10" t="s">
        <v>649</v>
      </c>
      <c r="K130" s="10"/>
      <c r="L130" s="10"/>
      <c r="M130" s="10"/>
      <c r="N130" s="10"/>
      <c r="O130" s="10"/>
      <c r="P130" s="10"/>
      <c r="Q130" s="10"/>
      <c r="R130" s="10"/>
      <c r="S130" s="10"/>
      <c r="T130" s="10"/>
      <c r="U130" s="10"/>
      <c r="V130" s="10"/>
      <c r="W130" s="10"/>
      <c r="X130" s="10"/>
    </row>
    <row r="131" spans="1:24" ht="14" x14ac:dyDescent="0.15">
      <c r="A131" s="6" t="s">
        <v>332</v>
      </c>
      <c r="B131" s="8" t="s">
        <v>134</v>
      </c>
      <c r="C131" s="23" t="str">
        <f t="shared" ref="C131:C194" si="2">A131 &amp; "-" &amp; B131</f>
        <v>P06-4B</v>
      </c>
      <c r="D131" s="9" t="s">
        <v>52</v>
      </c>
      <c r="E131" s="9"/>
      <c r="F131" s="9"/>
      <c r="G131" s="9" t="s">
        <v>407</v>
      </c>
      <c r="H131" s="9" t="s">
        <v>91</v>
      </c>
      <c r="I131" s="9" t="s">
        <v>353</v>
      </c>
      <c r="J131" s="10"/>
      <c r="K131" s="10"/>
      <c r="L131" s="10"/>
      <c r="M131" s="10"/>
      <c r="N131" s="10"/>
      <c r="O131" s="10"/>
      <c r="P131" s="10"/>
      <c r="Q131" s="10"/>
      <c r="R131" s="10"/>
      <c r="S131" s="10"/>
      <c r="T131" s="10"/>
      <c r="U131" s="10"/>
      <c r="V131" s="10"/>
      <c r="W131" s="10"/>
      <c r="X131" s="10"/>
    </row>
    <row r="132" spans="1:24" ht="14" x14ac:dyDescent="0.15">
      <c r="A132" s="6" t="s">
        <v>332</v>
      </c>
      <c r="B132" s="8" t="s">
        <v>134</v>
      </c>
      <c r="C132" s="23" t="str">
        <f t="shared" si="2"/>
        <v>P06-4B</v>
      </c>
      <c r="D132" s="9" t="s">
        <v>52</v>
      </c>
      <c r="E132" s="9"/>
      <c r="F132" s="9" t="s">
        <v>152</v>
      </c>
      <c r="G132" s="9" t="s">
        <v>650</v>
      </c>
      <c r="H132" s="9" t="s">
        <v>324</v>
      </c>
      <c r="I132" s="9" t="s">
        <v>355</v>
      </c>
      <c r="J132" s="10"/>
      <c r="K132" s="10"/>
      <c r="L132" s="10"/>
      <c r="M132" s="10"/>
      <c r="N132" s="10"/>
      <c r="O132" s="10"/>
      <c r="P132" s="10"/>
      <c r="Q132" s="10"/>
      <c r="R132" s="10"/>
      <c r="S132" s="10"/>
      <c r="T132" s="10"/>
      <c r="U132" s="10"/>
      <c r="V132" s="10"/>
      <c r="W132" s="10"/>
      <c r="X132" s="10"/>
    </row>
    <row r="133" spans="1:24" ht="14" x14ac:dyDescent="0.15">
      <c r="A133" s="6" t="s">
        <v>332</v>
      </c>
      <c r="B133" s="8" t="s">
        <v>134</v>
      </c>
      <c r="C133" s="23" t="str">
        <f t="shared" si="2"/>
        <v>P06-4B</v>
      </c>
      <c r="D133" s="9" t="s">
        <v>52</v>
      </c>
      <c r="E133" s="9" t="s">
        <v>272</v>
      </c>
      <c r="F133" s="9"/>
      <c r="G133" s="9" t="s">
        <v>244</v>
      </c>
      <c r="H133" s="9" t="s">
        <v>91</v>
      </c>
      <c r="I133" s="9" t="s">
        <v>357</v>
      </c>
      <c r="J133" s="10"/>
      <c r="K133" s="10"/>
      <c r="L133" s="10"/>
      <c r="M133" s="10"/>
      <c r="N133" s="10"/>
      <c r="O133" s="10"/>
      <c r="P133" s="10"/>
      <c r="Q133" s="10"/>
      <c r="R133" s="10"/>
      <c r="S133" s="10"/>
      <c r="T133" s="10"/>
      <c r="U133" s="10"/>
      <c r="V133" s="10"/>
      <c r="W133" s="10"/>
      <c r="X133" s="10"/>
    </row>
    <row r="134" spans="1:24" ht="14" x14ac:dyDescent="0.15">
      <c r="A134" s="6" t="s">
        <v>332</v>
      </c>
      <c r="B134" s="8" t="s">
        <v>146</v>
      </c>
      <c r="C134" s="23" t="str">
        <f t="shared" si="2"/>
        <v>P06-5B</v>
      </c>
      <c r="D134" s="9" t="s">
        <v>94</v>
      </c>
      <c r="E134" s="9"/>
      <c r="F134" s="9"/>
      <c r="G134" s="9" t="s">
        <v>628</v>
      </c>
      <c r="H134" s="9" t="s">
        <v>91</v>
      </c>
      <c r="I134" s="9"/>
      <c r="J134" s="10"/>
      <c r="K134" s="10"/>
      <c r="L134" s="10"/>
      <c r="M134" s="10"/>
      <c r="N134" s="10"/>
      <c r="O134" s="10"/>
      <c r="P134" s="10"/>
      <c r="Q134" s="10"/>
      <c r="R134" s="10"/>
      <c r="S134" s="10"/>
      <c r="T134" s="10"/>
      <c r="U134" s="10"/>
      <c r="V134" s="10"/>
      <c r="W134" s="10"/>
      <c r="X134" s="10"/>
    </row>
    <row r="135" spans="1:24" ht="14" x14ac:dyDescent="0.15">
      <c r="A135" s="6" t="s">
        <v>332</v>
      </c>
      <c r="B135" s="8" t="s">
        <v>146</v>
      </c>
      <c r="C135" s="23" t="str">
        <f t="shared" si="2"/>
        <v>P06-5B</v>
      </c>
      <c r="D135" s="9" t="s">
        <v>52</v>
      </c>
      <c r="E135" s="9"/>
      <c r="F135" s="9"/>
      <c r="G135" s="9" t="s">
        <v>111</v>
      </c>
      <c r="H135" s="9" t="s">
        <v>91</v>
      </c>
      <c r="I135" s="9"/>
      <c r="J135" s="10"/>
      <c r="K135" s="10"/>
      <c r="L135" s="10"/>
      <c r="M135" s="10"/>
      <c r="N135" s="10"/>
      <c r="O135" s="10"/>
      <c r="P135" s="10"/>
      <c r="Q135" s="10"/>
      <c r="R135" s="10"/>
      <c r="S135" s="10"/>
      <c r="T135" s="10"/>
      <c r="U135" s="10"/>
      <c r="V135" s="10"/>
      <c r="W135" s="10"/>
      <c r="X135" s="10"/>
    </row>
    <row r="136" spans="1:24" ht="42" x14ac:dyDescent="0.15">
      <c r="A136" s="6" t="s">
        <v>332</v>
      </c>
      <c r="B136" s="8" t="s">
        <v>146</v>
      </c>
      <c r="C136" s="23" t="str">
        <f t="shared" si="2"/>
        <v>P06-5B</v>
      </c>
      <c r="D136" s="9" t="s">
        <v>52</v>
      </c>
      <c r="E136" s="30" t="s">
        <v>760</v>
      </c>
      <c r="F136" s="9"/>
      <c r="G136" s="9" t="s">
        <v>54</v>
      </c>
      <c r="H136" s="9" t="s">
        <v>324</v>
      </c>
      <c r="I136" s="9" t="s">
        <v>651</v>
      </c>
      <c r="J136" s="10"/>
      <c r="K136" s="10"/>
      <c r="L136" s="10"/>
      <c r="M136" s="10"/>
      <c r="N136" s="10"/>
      <c r="O136" s="10"/>
      <c r="P136" s="10"/>
      <c r="Q136" s="10"/>
      <c r="R136" s="10"/>
      <c r="S136" s="10"/>
      <c r="T136" s="10"/>
      <c r="U136" s="10"/>
      <c r="V136" s="10"/>
      <c r="W136" s="10"/>
      <c r="X136" s="10"/>
    </row>
    <row r="137" spans="1:24" ht="14" x14ac:dyDescent="0.15">
      <c r="A137" s="6" t="s">
        <v>332</v>
      </c>
      <c r="B137" s="8" t="s">
        <v>157</v>
      </c>
      <c r="C137" s="23" t="str">
        <f t="shared" si="2"/>
        <v>P06-6B</v>
      </c>
      <c r="D137" s="9" t="s">
        <v>52</v>
      </c>
      <c r="E137" s="9"/>
      <c r="F137" s="9" t="s">
        <v>152</v>
      </c>
      <c r="G137" s="9"/>
      <c r="H137" s="9" t="s">
        <v>324</v>
      </c>
      <c r="I137" s="9" t="s">
        <v>361</v>
      </c>
      <c r="J137" s="10"/>
      <c r="K137" s="10"/>
      <c r="L137" s="10"/>
      <c r="M137" s="10"/>
      <c r="N137" s="10"/>
      <c r="O137" s="10"/>
      <c r="P137" s="10"/>
      <c r="Q137" s="10"/>
      <c r="R137" s="10"/>
      <c r="S137" s="10"/>
      <c r="T137" s="10"/>
      <c r="U137" s="10"/>
      <c r="V137" s="10"/>
      <c r="W137" s="10"/>
      <c r="X137" s="10"/>
    </row>
    <row r="138" spans="1:24" ht="14" x14ac:dyDescent="0.15">
      <c r="A138" s="2" t="s">
        <v>332</v>
      </c>
      <c r="B138" s="8" t="s">
        <v>157</v>
      </c>
      <c r="C138" s="23" t="str">
        <f t="shared" si="2"/>
        <v>P06-6B</v>
      </c>
      <c r="D138" s="9" t="s">
        <v>52</v>
      </c>
      <c r="E138" s="9" t="s">
        <v>272</v>
      </c>
      <c r="F138" s="9" t="s">
        <v>152</v>
      </c>
      <c r="G138" s="9" t="s">
        <v>613</v>
      </c>
      <c r="H138" s="9"/>
      <c r="I138" s="9" t="s">
        <v>362</v>
      </c>
      <c r="J138" s="10"/>
      <c r="K138" s="10"/>
      <c r="L138" s="10"/>
      <c r="M138" s="10"/>
      <c r="N138" s="10"/>
      <c r="O138" s="10"/>
      <c r="P138" s="10"/>
      <c r="Q138" s="10"/>
      <c r="R138" s="10"/>
      <c r="S138" s="10"/>
      <c r="T138" s="10"/>
      <c r="U138" s="10"/>
      <c r="V138" s="10"/>
      <c r="W138" s="10"/>
      <c r="X138" s="10"/>
    </row>
    <row r="139" spans="1:24" ht="14" x14ac:dyDescent="0.15">
      <c r="A139" s="2" t="s">
        <v>332</v>
      </c>
      <c r="B139" s="8" t="s">
        <v>157</v>
      </c>
      <c r="C139" s="23" t="str">
        <f t="shared" si="2"/>
        <v>P06-6B</v>
      </c>
      <c r="D139" s="9" t="s">
        <v>52</v>
      </c>
      <c r="E139" s="9"/>
      <c r="F139" s="9" t="s">
        <v>152</v>
      </c>
      <c r="G139" s="9" t="s">
        <v>613</v>
      </c>
      <c r="H139" s="9" t="s">
        <v>91</v>
      </c>
      <c r="I139" s="9" t="s">
        <v>364</v>
      </c>
      <c r="J139" s="10"/>
      <c r="K139" s="10"/>
      <c r="L139" s="10"/>
      <c r="M139" s="10"/>
      <c r="N139" s="10"/>
      <c r="O139" s="10"/>
      <c r="P139" s="10"/>
      <c r="Q139" s="10"/>
      <c r="R139" s="10"/>
      <c r="S139" s="10"/>
      <c r="T139" s="10"/>
      <c r="U139" s="10"/>
      <c r="V139" s="10"/>
      <c r="W139" s="10"/>
      <c r="X139" s="10"/>
    </row>
    <row r="140" spans="1:24" ht="28" x14ac:dyDescent="0.15">
      <c r="A140" s="2" t="s">
        <v>332</v>
      </c>
      <c r="B140" s="8" t="s">
        <v>157</v>
      </c>
      <c r="C140" s="23" t="str">
        <f t="shared" si="2"/>
        <v>P06-6B</v>
      </c>
      <c r="D140" s="9" t="s">
        <v>52</v>
      </c>
      <c r="E140" s="9"/>
      <c r="F140" s="9"/>
      <c r="G140" s="9" t="s">
        <v>439</v>
      </c>
      <c r="H140" s="9" t="s">
        <v>324</v>
      </c>
      <c r="I140" s="9" t="s">
        <v>366</v>
      </c>
      <c r="J140" s="10"/>
      <c r="K140" s="10"/>
      <c r="L140" s="10"/>
      <c r="M140" s="10"/>
      <c r="N140" s="10"/>
      <c r="O140" s="10"/>
      <c r="P140" s="10"/>
      <c r="Q140" s="10"/>
      <c r="R140" s="10"/>
      <c r="S140" s="10"/>
      <c r="T140" s="10"/>
      <c r="U140" s="10"/>
      <c r="V140" s="10"/>
      <c r="W140" s="10"/>
      <c r="X140" s="10"/>
    </row>
    <row r="141" spans="1:24" ht="28" x14ac:dyDescent="0.15">
      <c r="A141" s="2" t="s">
        <v>367</v>
      </c>
      <c r="B141" s="8" t="s">
        <v>6</v>
      </c>
      <c r="C141" s="23" t="str">
        <f t="shared" si="2"/>
        <v>P07-1A</v>
      </c>
      <c r="D141" s="9" t="s">
        <v>52</v>
      </c>
      <c r="E141" s="9" t="s">
        <v>642</v>
      </c>
      <c r="F141" s="9"/>
      <c r="G141" s="9"/>
      <c r="H141" s="9" t="s">
        <v>91</v>
      </c>
      <c r="I141" s="9"/>
      <c r="J141" s="8" t="s">
        <v>652</v>
      </c>
      <c r="K141" s="10"/>
      <c r="L141" s="10"/>
      <c r="M141" s="10"/>
      <c r="N141" s="10"/>
      <c r="O141" s="10"/>
      <c r="P141" s="10"/>
      <c r="Q141" s="10"/>
      <c r="R141" s="10"/>
      <c r="S141" s="10"/>
      <c r="T141" s="10"/>
      <c r="U141" s="10"/>
      <c r="V141" s="10"/>
      <c r="W141" s="10"/>
      <c r="X141" s="10"/>
    </row>
    <row r="142" spans="1:24" ht="28" x14ac:dyDescent="0.15">
      <c r="A142" s="2" t="s">
        <v>367</v>
      </c>
      <c r="B142" s="8" t="s">
        <v>6</v>
      </c>
      <c r="C142" s="23" t="str">
        <f t="shared" si="2"/>
        <v>P07-1A</v>
      </c>
      <c r="D142" s="9" t="s">
        <v>52</v>
      </c>
      <c r="E142" s="9" t="s">
        <v>449</v>
      </c>
      <c r="F142" s="9"/>
      <c r="G142" s="9" t="s">
        <v>653</v>
      </c>
      <c r="H142" s="9" t="s">
        <v>91</v>
      </c>
      <c r="I142" s="9" t="s">
        <v>368</v>
      </c>
      <c r="J142" s="10"/>
      <c r="K142" s="10"/>
      <c r="L142" s="10"/>
      <c r="M142" s="10"/>
      <c r="N142" s="10"/>
      <c r="O142" s="10"/>
      <c r="P142" s="10"/>
      <c r="Q142" s="10"/>
      <c r="R142" s="10"/>
      <c r="S142" s="10"/>
      <c r="T142" s="10"/>
      <c r="U142" s="10"/>
      <c r="V142" s="10"/>
      <c r="W142" s="10"/>
      <c r="X142" s="10"/>
    </row>
    <row r="143" spans="1:24" ht="28" x14ac:dyDescent="0.15">
      <c r="A143" s="2" t="s">
        <v>367</v>
      </c>
      <c r="B143" s="8" t="s">
        <v>6</v>
      </c>
      <c r="C143" s="23" t="str">
        <f t="shared" si="2"/>
        <v>P07-1A</v>
      </c>
      <c r="D143" s="9" t="s">
        <v>654</v>
      </c>
      <c r="E143" s="9" t="s">
        <v>449</v>
      </c>
      <c r="F143" s="9" t="s">
        <v>574</v>
      </c>
      <c r="G143" s="9" t="s">
        <v>655</v>
      </c>
      <c r="H143" s="9" t="s">
        <v>91</v>
      </c>
      <c r="I143" s="9" t="s">
        <v>370</v>
      </c>
      <c r="J143" s="8" t="s">
        <v>656</v>
      </c>
      <c r="K143" s="10"/>
      <c r="L143" s="10"/>
      <c r="M143" s="10"/>
      <c r="N143" s="10"/>
      <c r="O143" s="10"/>
      <c r="P143" s="10"/>
      <c r="Q143" s="10"/>
      <c r="R143" s="10"/>
      <c r="S143" s="10"/>
      <c r="T143" s="10"/>
      <c r="U143" s="10"/>
      <c r="V143" s="10"/>
      <c r="W143" s="10"/>
      <c r="X143" s="10"/>
    </row>
    <row r="144" spans="1:24" ht="28" x14ac:dyDescent="0.15">
      <c r="A144" s="2" t="s">
        <v>367</v>
      </c>
      <c r="B144" s="8" t="s">
        <v>6</v>
      </c>
      <c r="C144" s="23" t="str">
        <f t="shared" si="2"/>
        <v>P07-1A</v>
      </c>
      <c r="D144" s="9" t="s">
        <v>371</v>
      </c>
      <c r="E144" s="9"/>
      <c r="F144" s="9" t="s">
        <v>657</v>
      </c>
      <c r="G144" s="9" t="s">
        <v>658</v>
      </c>
      <c r="H144" s="9"/>
      <c r="I144" s="9" t="s">
        <v>373</v>
      </c>
      <c r="J144" s="10"/>
      <c r="K144" s="10"/>
      <c r="L144" s="10"/>
      <c r="M144" s="10"/>
      <c r="N144" s="10"/>
      <c r="O144" s="10"/>
      <c r="P144" s="10"/>
      <c r="Q144" s="10"/>
      <c r="R144" s="10"/>
      <c r="S144" s="10"/>
      <c r="T144" s="10"/>
      <c r="U144" s="10"/>
      <c r="V144" s="10"/>
      <c r="W144" s="10"/>
      <c r="X144" s="10"/>
    </row>
    <row r="145" spans="1:24" ht="42" x14ac:dyDescent="0.15">
      <c r="A145" s="2" t="s">
        <v>367</v>
      </c>
      <c r="B145" s="8" t="s">
        <v>6</v>
      </c>
      <c r="C145" s="23" t="str">
        <f t="shared" si="2"/>
        <v>P07-1A</v>
      </c>
      <c r="D145" s="9" t="s">
        <v>371</v>
      </c>
      <c r="E145" s="9" t="s">
        <v>642</v>
      </c>
      <c r="F145" s="9"/>
      <c r="G145" s="9" t="s">
        <v>659</v>
      </c>
      <c r="H145" s="9" t="s">
        <v>91</v>
      </c>
      <c r="I145" s="9" t="s">
        <v>374</v>
      </c>
      <c r="J145" s="8" t="s">
        <v>660</v>
      </c>
      <c r="K145" s="10"/>
      <c r="L145" s="10"/>
      <c r="M145" s="10"/>
      <c r="N145" s="10"/>
      <c r="O145" s="10"/>
      <c r="P145" s="10"/>
      <c r="Q145" s="10"/>
      <c r="R145" s="10"/>
      <c r="S145" s="10"/>
      <c r="T145" s="10"/>
      <c r="U145" s="10"/>
      <c r="V145" s="10"/>
      <c r="W145" s="10"/>
      <c r="X145" s="10"/>
    </row>
    <row r="146" spans="1:24" ht="28" x14ac:dyDescent="0.15">
      <c r="A146" s="2" t="s">
        <v>367</v>
      </c>
      <c r="B146" s="8" t="s">
        <v>6</v>
      </c>
      <c r="C146" s="23" t="str">
        <f t="shared" si="2"/>
        <v>P07-1A</v>
      </c>
      <c r="D146" s="8" t="s">
        <v>52</v>
      </c>
      <c r="E146" s="10"/>
      <c r="F146" s="10"/>
      <c r="G146" s="10"/>
      <c r="H146" s="8" t="s">
        <v>91</v>
      </c>
      <c r="I146" s="10"/>
      <c r="J146" s="8" t="s">
        <v>661</v>
      </c>
      <c r="K146" s="10"/>
      <c r="L146" s="10"/>
      <c r="M146" s="10"/>
      <c r="N146" s="10"/>
      <c r="O146" s="10"/>
      <c r="P146" s="10"/>
      <c r="Q146" s="10"/>
      <c r="R146" s="10"/>
      <c r="S146" s="10"/>
      <c r="T146" s="10"/>
      <c r="U146" s="10"/>
      <c r="V146" s="10"/>
      <c r="W146" s="10"/>
      <c r="X146" s="10"/>
    </row>
    <row r="147" spans="1:24" ht="28" x14ac:dyDescent="0.15">
      <c r="A147" s="2" t="s">
        <v>367</v>
      </c>
      <c r="B147" s="8" t="s">
        <v>40</v>
      </c>
      <c r="C147" s="23" t="str">
        <f t="shared" si="2"/>
        <v>P07-2A</v>
      </c>
      <c r="D147" s="9" t="s">
        <v>52</v>
      </c>
      <c r="E147" s="9" t="s">
        <v>272</v>
      </c>
      <c r="F147" s="9" t="s">
        <v>574</v>
      </c>
      <c r="G147" s="9" t="s">
        <v>244</v>
      </c>
      <c r="H147" s="9" t="s">
        <v>55</v>
      </c>
      <c r="I147" s="9" t="s">
        <v>375</v>
      </c>
      <c r="J147" s="10"/>
      <c r="K147" s="10"/>
      <c r="L147" s="10"/>
      <c r="M147" s="10"/>
      <c r="N147" s="10"/>
      <c r="O147" s="10"/>
      <c r="P147" s="10"/>
      <c r="Q147" s="10"/>
      <c r="R147" s="10"/>
      <c r="S147" s="10"/>
      <c r="T147" s="10"/>
      <c r="U147" s="10"/>
      <c r="V147" s="10"/>
      <c r="W147" s="10"/>
      <c r="X147" s="10"/>
    </row>
    <row r="148" spans="1:24" ht="28" x14ac:dyDescent="0.15">
      <c r="A148" s="2" t="s">
        <v>367</v>
      </c>
      <c r="B148" s="8" t="s">
        <v>40</v>
      </c>
      <c r="C148" s="23" t="str">
        <f t="shared" si="2"/>
        <v>P07-2A</v>
      </c>
      <c r="D148" s="9" t="s">
        <v>94</v>
      </c>
      <c r="E148" s="9" t="s">
        <v>313</v>
      </c>
      <c r="F148" s="9"/>
      <c r="G148" s="9"/>
      <c r="H148" s="9" t="s">
        <v>91</v>
      </c>
      <c r="I148" s="9"/>
      <c r="J148" s="10"/>
      <c r="K148" s="10"/>
      <c r="L148" s="10"/>
      <c r="M148" s="10"/>
      <c r="N148" s="10"/>
      <c r="O148" s="10"/>
      <c r="P148" s="10"/>
      <c r="Q148" s="10"/>
      <c r="R148" s="10"/>
      <c r="S148" s="10"/>
      <c r="T148" s="10"/>
      <c r="U148" s="10"/>
      <c r="V148" s="10"/>
      <c r="W148" s="10"/>
      <c r="X148" s="10"/>
    </row>
    <row r="149" spans="1:24" ht="28" x14ac:dyDescent="0.15">
      <c r="A149" s="2" t="s">
        <v>367</v>
      </c>
      <c r="B149" s="8" t="s">
        <v>51</v>
      </c>
      <c r="C149" s="23" t="str">
        <f t="shared" si="2"/>
        <v>P07-3A</v>
      </c>
      <c r="D149" s="9" t="s">
        <v>52</v>
      </c>
      <c r="E149" s="9" t="s">
        <v>449</v>
      </c>
      <c r="F149" s="9"/>
      <c r="G149" s="9" t="s">
        <v>653</v>
      </c>
      <c r="H149" s="9" t="s">
        <v>91</v>
      </c>
      <c r="I149" s="9" t="s">
        <v>377</v>
      </c>
      <c r="J149" s="8" t="s">
        <v>662</v>
      </c>
      <c r="K149" s="10"/>
      <c r="L149" s="10"/>
      <c r="M149" s="10"/>
      <c r="N149" s="10"/>
      <c r="O149" s="10"/>
      <c r="P149" s="10"/>
      <c r="Q149" s="10"/>
      <c r="R149" s="10"/>
      <c r="S149" s="10"/>
      <c r="T149" s="10"/>
      <c r="U149" s="10"/>
      <c r="V149" s="10"/>
      <c r="W149" s="10"/>
      <c r="X149" s="10"/>
    </row>
    <row r="150" spans="1:24" ht="14" x14ac:dyDescent="0.15">
      <c r="A150" s="2" t="s">
        <v>367</v>
      </c>
      <c r="B150" s="8" t="s">
        <v>51</v>
      </c>
      <c r="C150" s="23" t="str">
        <f t="shared" si="2"/>
        <v>P07-3A</v>
      </c>
      <c r="D150" s="9" t="s">
        <v>52</v>
      </c>
      <c r="E150" s="9" t="s">
        <v>53</v>
      </c>
      <c r="F150" s="9"/>
      <c r="G150" s="9" t="s">
        <v>54</v>
      </c>
      <c r="H150" s="9" t="s">
        <v>663</v>
      </c>
      <c r="I150" s="9" t="s">
        <v>378</v>
      </c>
      <c r="J150" s="10"/>
      <c r="K150" s="10"/>
      <c r="L150" s="10"/>
      <c r="M150" s="10"/>
      <c r="N150" s="10"/>
      <c r="O150" s="10"/>
      <c r="P150" s="10"/>
      <c r="Q150" s="10"/>
      <c r="R150" s="10"/>
      <c r="S150" s="10"/>
      <c r="T150" s="10"/>
      <c r="U150" s="10"/>
      <c r="V150" s="10"/>
      <c r="W150" s="10"/>
      <c r="X150" s="10"/>
    </row>
    <row r="151" spans="1:24" ht="28" x14ac:dyDescent="0.15">
      <c r="A151" s="2" t="s">
        <v>367</v>
      </c>
      <c r="B151" s="8" t="s">
        <v>67</v>
      </c>
      <c r="C151" s="23" t="str">
        <f t="shared" si="2"/>
        <v>P07-4A</v>
      </c>
      <c r="D151" s="30" t="s">
        <v>638</v>
      </c>
      <c r="E151" s="9"/>
      <c r="F151" s="9"/>
      <c r="G151" s="9" t="s">
        <v>664</v>
      </c>
      <c r="H151" s="9" t="s">
        <v>55</v>
      </c>
      <c r="I151" s="9" t="s">
        <v>379</v>
      </c>
      <c r="J151" s="8" t="s">
        <v>665</v>
      </c>
      <c r="K151" s="10"/>
      <c r="L151" s="10"/>
      <c r="M151" s="10"/>
      <c r="N151" s="10"/>
      <c r="O151" s="10"/>
      <c r="P151" s="10"/>
      <c r="Q151" s="10"/>
      <c r="R151" s="10"/>
      <c r="S151" s="10"/>
      <c r="T151" s="10"/>
      <c r="U151" s="10"/>
      <c r="V151" s="10"/>
      <c r="W151" s="10"/>
      <c r="X151" s="10"/>
    </row>
    <row r="152" spans="1:24" ht="28" x14ac:dyDescent="0.15">
      <c r="A152" s="2" t="s">
        <v>367</v>
      </c>
      <c r="B152" s="8" t="s">
        <v>67</v>
      </c>
      <c r="C152" s="23" t="str">
        <f t="shared" si="2"/>
        <v>P07-4A</v>
      </c>
      <c r="D152" s="30" t="s">
        <v>638</v>
      </c>
      <c r="E152" s="9"/>
      <c r="F152" s="9"/>
      <c r="G152" s="9" t="s">
        <v>244</v>
      </c>
      <c r="H152" s="9" t="s">
        <v>55</v>
      </c>
      <c r="I152" s="9" t="s">
        <v>381</v>
      </c>
      <c r="J152" s="8" t="s">
        <v>666</v>
      </c>
      <c r="K152" s="10"/>
      <c r="L152" s="10"/>
      <c r="M152" s="10"/>
      <c r="N152" s="10"/>
      <c r="O152" s="10"/>
      <c r="P152" s="10"/>
      <c r="Q152" s="10"/>
      <c r="R152" s="10"/>
      <c r="S152" s="10"/>
      <c r="T152" s="10"/>
      <c r="U152" s="10"/>
      <c r="V152" s="10"/>
      <c r="W152" s="10"/>
      <c r="X152" s="10"/>
    </row>
    <row r="153" spans="1:24" ht="28" x14ac:dyDescent="0.15">
      <c r="A153" s="2" t="s">
        <v>367</v>
      </c>
      <c r="B153" s="8" t="s">
        <v>71</v>
      </c>
      <c r="C153" s="23" t="str">
        <f t="shared" si="2"/>
        <v>P07-5A</v>
      </c>
      <c r="D153" s="9"/>
      <c r="E153" s="9" t="s">
        <v>449</v>
      </c>
      <c r="F153" s="9" t="s">
        <v>152</v>
      </c>
      <c r="G153" s="9"/>
      <c r="H153" s="9" t="s">
        <v>91</v>
      </c>
      <c r="I153" s="9" t="s">
        <v>667</v>
      </c>
      <c r="J153" s="8" t="s">
        <v>668</v>
      </c>
      <c r="K153" s="10"/>
      <c r="L153" s="10"/>
      <c r="M153" s="10"/>
      <c r="N153" s="10"/>
      <c r="O153" s="10"/>
      <c r="P153" s="10"/>
      <c r="Q153" s="10"/>
      <c r="R153" s="10"/>
      <c r="S153" s="10"/>
      <c r="T153" s="10"/>
      <c r="U153" s="10"/>
      <c r="V153" s="10"/>
      <c r="W153" s="10"/>
      <c r="X153" s="10"/>
    </row>
    <row r="154" spans="1:24" ht="28" x14ac:dyDescent="0.15">
      <c r="A154" s="2" t="s">
        <v>367</v>
      </c>
      <c r="B154" s="8" t="s">
        <v>71</v>
      </c>
      <c r="C154" s="23" t="str">
        <f t="shared" si="2"/>
        <v>P07-5A</v>
      </c>
      <c r="D154" s="9" t="s">
        <v>669</v>
      </c>
      <c r="E154" s="9" t="s">
        <v>449</v>
      </c>
      <c r="F154" s="9"/>
      <c r="G154" s="9" t="s">
        <v>54</v>
      </c>
      <c r="H154" s="9" t="s">
        <v>91</v>
      </c>
      <c r="I154" s="9" t="s">
        <v>382</v>
      </c>
      <c r="J154" s="8" t="s">
        <v>670</v>
      </c>
      <c r="K154" s="10"/>
      <c r="L154" s="10"/>
      <c r="M154" s="10"/>
      <c r="N154" s="10"/>
      <c r="O154" s="10"/>
      <c r="P154" s="10"/>
      <c r="Q154" s="10"/>
      <c r="R154" s="10"/>
      <c r="S154" s="10"/>
      <c r="T154" s="10"/>
      <c r="U154" s="10"/>
      <c r="V154" s="10"/>
      <c r="W154" s="10"/>
      <c r="X154" s="10"/>
    </row>
    <row r="155" spans="1:24" ht="42" x14ac:dyDescent="0.15">
      <c r="A155" s="2" t="s">
        <v>367</v>
      </c>
      <c r="B155" s="8" t="s">
        <v>80</v>
      </c>
      <c r="C155" s="23" t="str">
        <f t="shared" si="2"/>
        <v>P07-6A</v>
      </c>
      <c r="D155" s="9" t="s">
        <v>270</v>
      </c>
      <c r="E155" s="30" t="s">
        <v>826</v>
      </c>
      <c r="F155" s="9"/>
      <c r="G155" s="9" t="s">
        <v>644</v>
      </c>
      <c r="H155" s="9" t="s">
        <v>91</v>
      </c>
      <c r="I155" s="9" t="s">
        <v>385</v>
      </c>
      <c r="J155" s="10"/>
      <c r="K155" s="10"/>
      <c r="L155" s="10"/>
      <c r="M155" s="10"/>
      <c r="N155" s="10"/>
      <c r="O155" s="10"/>
      <c r="P155" s="10"/>
      <c r="Q155" s="10"/>
      <c r="R155" s="10"/>
      <c r="S155" s="10"/>
      <c r="T155" s="10"/>
      <c r="U155" s="10"/>
      <c r="V155" s="10"/>
      <c r="W155" s="10"/>
      <c r="X155" s="10"/>
    </row>
    <row r="156" spans="1:24" ht="14" x14ac:dyDescent="0.15">
      <c r="A156" s="2" t="s">
        <v>367</v>
      </c>
      <c r="B156" s="8" t="s">
        <v>80</v>
      </c>
      <c r="C156" s="23" t="str">
        <f t="shared" si="2"/>
        <v>P07-6A</v>
      </c>
      <c r="D156" s="9" t="s">
        <v>90</v>
      </c>
      <c r="E156" s="9" t="s">
        <v>449</v>
      </c>
      <c r="F156" s="9" t="s">
        <v>107</v>
      </c>
      <c r="G156" s="9"/>
      <c r="H156" s="9" t="s">
        <v>91</v>
      </c>
      <c r="I156" s="9" t="s">
        <v>387</v>
      </c>
      <c r="J156" s="8" t="s">
        <v>672</v>
      </c>
      <c r="K156" s="10"/>
      <c r="L156" s="10"/>
      <c r="M156" s="10"/>
      <c r="N156" s="10"/>
      <c r="O156" s="10"/>
      <c r="P156" s="10"/>
      <c r="Q156" s="10"/>
      <c r="R156" s="10"/>
      <c r="S156" s="10"/>
      <c r="T156" s="10"/>
      <c r="U156" s="10"/>
      <c r="V156" s="10"/>
      <c r="W156" s="10"/>
      <c r="X156" s="10"/>
    </row>
    <row r="157" spans="1:24" ht="28" x14ac:dyDescent="0.15">
      <c r="A157" s="2" t="s">
        <v>367</v>
      </c>
      <c r="B157" s="8" t="s">
        <v>80</v>
      </c>
      <c r="C157" s="23" t="str">
        <f t="shared" si="2"/>
        <v>P07-6A</v>
      </c>
      <c r="D157" s="9" t="s">
        <v>90</v>
      </c>
      <c r="E157" s="9" t="s">
        <v>449</v>
      </c>
      <c r="F157" s="9" t="s">
        <v>107</v>
      </c>
      <c r="G157" s="9" t="s">
        <v>244</v>
      </c>
      <c r="H157" s="9" t="s">
        <v>91</v>
      </c>
      <c r="I157" s="9" t="s">
        <v>388</v>
      </c>
      <c r="J157" s="10"/>
      <c r="K157" s="10"/>
      <c r="L157" s="10"/>
      <c r="M157" s="10"/>
      <c r="N157" s="10"/>
      <c r="O157" s="10"/>
      <c r="P157" s="10"/>
      <c r="Q157" s="10"/>
      <c r="R157" s="10"/>
      <c r="S157" s="10"/>
      <c r="T157" s="10"/>
      <c r="U157" s="10"/>
      <c r="V157" s="10"/>
      <c r="W157" s="10"/>
      <c r="X157" s="10"/>
    </row>
    <row r="158" spans="1:24" ht="28" x14ac:dyDescent="0.15">
      <c r="A158" s="2" t="s">
        <v>389</v>
      </c>
      <c r="B158" s="8" t="s">
        <v>88</v>
      </c>
      <c r="C158" s="23" t="str">
        <f t="shared" si="2"/>
        <v>P08-1B</v>
      </c>
      <c r="D158" s="9" t="s">
        <v>270</v>
      </c>
      <c r="E158" s="9" t="s">
        <v>449</v>
      </c>
      <c r="F158" s="9" t="s">
        <v>673</v>
      </c>
      <c r="G158" s="9" t="s">
        <v>274</v>
      </c>
      <c r="H158" s="9" t="s">
        <v>91</v>
      </c>
      <c r="I158" s="9" t="s">
        <v>390</v>
      </c>
      <c r="J158" s="9" t="s">
        <v>674</v>
      </c>
      <c r="K158" s="10"/>
      <c r="L158" s="10"/>
      <c r="M158" s="10"/>
      <c r="N158" s="10"/>
      <c r="O158" s="10"/>
      <c r="P158" s="10"/>
      <c r="Q158" s="10"/>
      <c r="R158" s="10"/>
      <c r="S158" s="10"/>
      <c r="T158" s="10"/>
      <c r="U158" s="10"/>
      <c r="V158" s="10"/>
      <c r="W158" s="10"/>
      <c r="X158" s="10"/>
    </row>
    <row r="159" spans="1:24" ht="42" x14ac:dyDescent="0.15">
      <c r="A159" s="2" t="s">
        <v>389</v>
      </c>
      <c r="B159" s="8" t="s">
        <v>88</v>
      </c>
      <c r="C159" s="23" t="str">
        <f t="shared" si="2"/>
        <v>P08-1B</v>
      </c>
      <c r="D159" s="9" t="s">
        <v>270</v>
      </c>
      <c r="E159" s="9" t="s">
        <v>449</v>
      </c>
      <c r="F159" s="9"/>
      <c r="G159" s="9" t="s">
        <v>274</v>
      </c>
      <c r="H159" s="9" t="s">
        <v>91</v>
      </c>
      <c r="I159" s="9" t="s">
        <v>392</v>
      </c>
      <c r="J159" s="9" t="s">
        <v>675</v>
      </c>
      <c r="K159" s="10"/>
      <c r="L159" s="10"/>
      <c r="M159" s="10"/>
      <c r="N159" s="10"/>
      <c r="O159" s="10"/>
      <c r="P159" s="10"/>
      <c r="Q159" s="10"/>
      <c r="R159" s="10"/>
      <c r="S159" s="10"/>
      <c r="T159" s="10"/>
      <c r="U159" s="10"/>
      <c r="V159" s="10"/>
      <c r="W159" s="10"/>
      <c r="X159" s="10"/>
    </row>
    <row r="160" spans="1:24" ht="28" x14ac:dyDescent="0.15">
      <c r="A160" s="2" t="s">
        <v>389</v>
      </c>
      <c r="B160" s="8" t="s">
        <v>88</v>
      </c>
      <c r="C160" s="23" t="str">
        <f t="shared" si="2"/>
        <v>P08-1B</v>
      </c>
      <c r="D160" s="9" t="s">
        <v>52</v>
      </c>
      <c r="E160" s="9" t="s">
        <v>449</v>
      </c>
      <c r="F160" s="9"/>
      <c r="G160" s="9" t="s">
        <v>676</v>
      </c>
      <c r="H160" s="9" t="s">
        <v>91</v>
      </c>
      <c r="I160" s="9" t="s">
        <v>393</v>
      </c>
      <c r="J160" s="9" t="s">
        <v>677</v>
      </c>
      <c r="K160" s="10"/>
      <c r="L160" s="10"/>
      <c r="M160" s="10"/>
      <c r="N160" s="10"/>
      <c r="O160" s="10"/>
      <c r="P160" s="10"/>
      <c r="Q160" s="10"/>
      <c r="R160" s="10"/>
      <c r="S160" s="10"/>
      <c r="T160" s="10"/>
      <c r="U160" s="10"/>
      <c r="V160" s="10"/>
      <c r="W160" s="10"/>
      <c r="X160" s="10"/>
    </row>
    <row r="161" spans="1:24" ht="42" x14ac:dyDescent="0.15">
      <c r="A161" s="2" t="s">
        <v>389</v>
      </c>
      <c r="B161" s="8" t="s">
        <v>88</v>
      </c>
      <c r="C161" s="23" t="str">
        <f t="shared" si="2"/>
        <v>P08-1B</v>
      </c>
      <c r="D161" s="9" t="s">
        <v>270</v>
      </c>
      <c r="E161" s="9" t="s">
        <v>449</v>
      </c>
      <c r="F161" s="9" t="s">
        <v>594</v>
      </c>
      <c r="G161" s="9" t="s">
        <v>613</v>
      </c>
      <c r="H161" s="9" t="s">
        <v>91</v>
      </c>
      <c r="I161" s="9" t="s">
        <v>395</v>
      </c>
      <c r="J161" s="8" t="s">
        <v>678</v>
      </c>
      <c r="K161" s="10"/>
      <c r="L161" s="10"/>
      <c r="M161" s="10"/>
      <c r="N161" s="10"/>
      <c r="O161" s="10"/>
      <c r="P161" s="10"/>
      <c r="Q161" s="10"/>
      <c r="R161" s="10"/>
      <c r="S161" s="10"/>
      <c r="T161" s="10"/>
      <c r="U161" s="10"/>
      <c r="V161" s="10"/>
      <c r="W161" s="10"/>
      <c r="X161" s="10"/>
    </row>
    <row r="162" spans="1:24" ht="28" x14ac:dyDescent="0.15">
      <c r="A162" s="2" t="s">
        <v>389</v>
      </c>
      <c r="B162" s="8" t="s">
        <v>117</v>
      </c>
      <c r="C162" s="23" t="str">
        <f t="shared" si="2"/>
        <v>P08-2B</v>
      </c>
      <c r="D162" s="9" t="s">
        <v>679</v>
      </c>
      <c r="E162" s="9"/>
      <c r="F162" s="9"/>
      <c r="G162" s="9" t="s">
        <v>613</v>
      </c>
      <c r="H162" s="9" t="s">
        <v>91</v>
      </c>
      <c r="I162" s="9" t="s">
        <v>397</v>
      </c>
      <c r="J162" s="8" t="s">
        <v>680</v>
      </c>
      <c r="K162" s="10"/>
      <c r="L162" s="10"/>
      <c r="M162" s="10"/>
      <c r="N162" s="10"/>
      <c r="O162" s="10"/>
      <c r="P162" s="10"/>
      <c r="Q162" s="10"/>
      <c r="R162" s="10"/>
      <c r="S162" s="10"/>
      <c r="T162" s="10"/>
      <c r="U162" s="10"/>
      <c r="V162" s="10"/>
      <c r="W162" s="10"/>
      <c r="X162" s="10"/>
    </row>
    <row r="163" spans="1:24" ht="42" x14ac:dyDescent="0.15">
      <c r="A163" s="2" t="s">
        <v>389</v>
      </c>
      <c r="B163" s="8" t="s">
        <v>117</v>
      </c>
      <c r="C163" s="23" t="str">
        <f t="shared" si="2"/>
        <v>P08-2B</v>
      </c>
      <c r="D163" s="9" t="s">
        <v>270</v>
      </c>
      <c r="E163" s="9" t="s">
        <v>642</v>
      </c>
      <c r="F163" s="9" t="s">
        <v>681</v>
      </c>
      <c r="G163" s="9" t="s">
        <v>274</v>
      </c>
      <c r="H163" s="9" t="s">
        <v>91</v>
      </c>
      <c r="I163" s="9" t="s">
        <v>399</v>
      </c>
      <c r="J163" s="10"/>
      <c r="K163" s="10"/>
      <c r="L163" s="10"/>
      <c r="M163" s="10"/>
      <c r="N163" s="10"/>
      <c r="O163" s="10"/>
      <c r="P163" s="10"/>
      <c r="Q163" s="10"/>
      <c r="R163" s="10"/>
      <c r="S163" s="10"/>
      <c r="T163" s="10"/>
      <c r="U163" s="10"/>
      <c r="V163" s="10"/>
      <c r="W163" s="10"/>
      <c r="X163" s="10"/>
    </row>
    <row r="164" spans="1:24" ht="28" x14ac:dyDescent="0.15">
      <c r="A164" s="2" t="s">
        <v>389</v>
      </c>
      <c r="B164" s="8" t="s">
        <v>117</v>
      </c>
      <c r="C164" s="23" t="str">
        <f t="shared" si="2"/>
        <v>P08-2B</v>
      </c>
      <c r="D164" s="9" t="s">
        <v>270</v>
      </c>
      <c r="E164" s="9" t="s">
        <v>169</v>
      </c>
      <c r="F164" s="9" t="s">
        <v>682</v>
      </c>
      <c r="G164" s="9" t="s">
        <v>231</v>
      </c>
      <c r="H164" s="9" t="s">
        <v>91</v>
      </c>
      <c r="I164" s="9" t="s">
        <v>402</v>
      </c>
      <c r="J164" s="10"/>
      <c r="K164" s="10"/>
      <c r="L164" s="10"/>
      <c r="M164" s="10"/>
      <c r="N164" s="10"/>
      <c r="O164" s="10"/>
      <c r="P164" s="10"/>
      <c r="Q164" s="10"/>
      <c r="R164" s="10"/>
      <c r="S164" s="10"/>
      <c r="T164" s="10"/>
      <c r="U164" s="10"/>
      <c r="V164" s="10"/>
      <c r="W164" s="10"/>
      <c r="X164" s="10"/>
    </row>
    <row r="165" spans="1:24" ht="28" x14ac:dyDescent="0.15">
      <c r="A165" s="2" t="s">
        <v>389</v>
      </c>
      <c r="B165" s="8" t="s">
        <v>117</v>
      </c>
      <c r="C165" s="23" t="str">
        <f t="shared" si="2"/>
        <v>P08-2B</v>
      </c>
      <c r="D165" s="9" t="s">
        <v>612</v>
      </c>
      <c r="E165" s="9"/>
      <c r="F165" s="9"/>
      <c r="G165" s="9" t="s">
        <v>615</v>
      </c>
      <c r="H165" s="9" t="s">
        <v>91</v>
      </c>
      <c r="I165" s="9" t="s">
        <v>401</v>
      </c>
      <c r="J165" s="10"/>
      <c r="K165" s="10"/>
      <c r="L165" s="10"/>
      <c r="M165" s="10"/>
      <c r="N165" s="10"/>
      <c r="O165" s="10"/>
      <c r="P165" s="10"/>
      <c r="Q165" s="10"/>
      <c r="R165" s="10"/>
      <c r="S165" s="10"/>
      <c r="T165" s="10"/>
      <c r="U165" s="10"/>
      <c r="V165" s="10"/>
      <c r="W165" s="10"/>
      <c r="X165" s="10"/>
    </row>
    <row r="166" spans="1:24" ht="28" x14ac:dyDescent="0.15">
      <c r="A166" s="2" t="s">
        <v>389</v>
      </c>
      <c r="B166" s="8" t="s">
        <v>117</v>
      </c>
      <c r="C166" s="23" t="str">
        <f t="shared" si="2"/>
        <v>P08-2B</v>
      </c>
      <c r="D166" s="9" t="s">
        <v>270</v>
      </c>
      <c r="E166" s="9" t="s">
        <v>449</v>
      </c>
      <c r="F166" s="9" t="s">
        <v>683</v>
      </c>
      <c r="G166" s="9"/>
      <c r="H166" s="9" t="s">
        <v>324</v>
      </c>
      <c r="I166" s="9" t="s">
        <v>404</v>
      </c>
      <c r="J166" s="10"/>
      <c r="K166" s="10"/>
      <c r="L166" s="10"/>
      <c r="M166" s="10"/>
      <c r="N166" s="10"/>
      <c r="O166" s="10"/>
      <c r="P166" s="10"/>
      <c r="Q166" s="10"/>
      <c r="R166" s="10"/>
      <c r="S166" s="10"/>
      <c r="T166" s="10"/>
      <c r="U166" s="10"/>
      <c r="V166" s="10"/>
      <c r="W166" s="10"/>
      <c r="X166" s="10"/>
    </row>
    <row r="167" spans="1:24" ht="14" x14ac:dyDescent="0.15">
      <c r="A167" s="2" t="s">
        <v>389</v>
      </c>
      <c r="B167" s="8" t="s">
        <v>123</v>
      </c>
      <c r="C167" s="23" t="str">
        <f t="shared" si="2"/>
        <v>P08-3B</v>
      </c>
      <c r="D167" s="9" t="s">
        <v>645</v>
      </c>
      <c r="E167" s="9" t="s">
        <v>53</v>
      </c>
      <c r="F167" s="9"/>
      <c r="G167" s="9" t="s">
        <v>54</v>
      </c>
      <c r="H167" s="9" t="s">
        <v>91</v>
      </c>
      <c r="I167" s="9"/>
      <c r="J167" s="8" t="s">
        <v>684</v>
      </c>
      <c r="K167" s="10"/>
      <c r="L167" s="10"/>
      <c r="M167" s="10"/>
      <c r="N167" s="10"/>
      <c r="O167" s="10"/>
      <c r="P167" s="10"/>
      <c r="Q167" s="10"/>
      <c r="R167" s="10"/>
      <c r="S167" s="10"/>
      <c r="T167" s="10"/>
      <c r="U167" s="10"/>
      <c r="V167" s="10"/>
      <c r="W167" s="10"/>
      <c r="X167" s="10"/>
    </row>
    <row r="168" spans="1:24" ht="14" x14ac:dyDescent="0.15">
      <c r="A168" s="2" t="s">
        <v>389</v>
      </c>
      <c r="B168" s="8" t="s">
        <v>123</v>
      </c>
      <c r="C168" s="23" t="str">
        <f t="shared" si="2"/>
        <v>P08-3B</v>
      </c>
      <c r="D168" s="9" t="s">
        <v>371</v>
      </c>
      <c r="E168" s="9" t="s">
        <v>53</v>
      </c>
      <c r="F168" s="9" t="s">
        <v>152</v>
      </c>
      <c r="G168" s="9"/>
      <c r="H168" s="9" t="s">
        <v>91</v>
      </c>
      <c r="I168" s="9" t="s">
        <v>685</v>
      </c>
      <c r="J168" s="8" t="s">
        <v>686</v>
      </c>
      <c r="K168" s="10"/>
      <c r="L168" s="10"/>
      <c r="M168" s="10"/>
      <c r="N168" s="10"/>
      <c r="O168" s="10"/>
      <c r="P168" s="10"/>
      <c r="Q168" s="10"/>
      <c r="R168" s="10"/>
      <c r="S168" s="10"/>
      <c r="T168" s="10"/>
      <c r="U168" s="10"/>
      <c r="V168" s="10"/>
      <c r="W168" s="10"/>
      <c r="X168" s="10"/>
    </row>
    <row r="169" spans="1:24" ht="28" x14ac:dyDescent="0.15">
      <c r="A169" s="2" t="s">
        <v>389</v>
      </c>
      <c r="B169" s="8" t="s">
        <v>123</v>
      </c>
      <c r="C169" s="23" t="str">
        <f t="shared" si="2"/>
        <v>P08-3B</v>
      </c>
      <c r="D169" s="9" t="s">
        <v>371</v>
      </c>
      <c r="E169" s="9" t="s">
        <v>53</v>
      </c>
      <c r="F169" s="9" t="s">
        <v>687</v>
      </c>
      <c r="G169" s="9"/>
      <c r="H169" s="9" t="s">
        <v>91</v>
      </c>
      <c r="I169" s="9" t="s">
        <v>688</v>
      </c>
      <c r="J169" s="8" t="s">
        <v>689</v>
      </c>
      <c r="K169" s="10"/>
      <c r="L169" s="10"/>
      <c r="M169" s="10"/>
      <c r="N169" s="10"/>
      <c r="O169" s="10"/>
      <c r="P169" s="10"/>
      <c r="Q169" s="10"/>
      <c r="R169" s="10"/>
      <c r="S169" s="10"/>
      <c r="T169" s="10"/>
      <c r="U169" s="10"/>
      <c r="V169" s="10"/>
      <c r="W169" s="10"/>
      <c r="X169" s="10"/>
    </row>
    <row r="170" spans="1:24" ht="28" x14ac:dyDescent="0.15">
      <c r="A170" s="2" t="s">
        <v>389</v>
      </c>
      <c r="B170" s="8" t="s">
        <v>134</v>
      </c>
      <c r="C170" s="23" t="str">
        <f t="shared" si="2"/>
        <v>P08-4B</v>
      </c>
      <c r="D170" s="9" t="s">
        <v>52</v>
      </c>
      <c r="E170" s="9"/>
      <c r="F170" s="9"/>
      <c r="G170" s="9" t="s">
        <v>690</v>
      </c>
      <c r="H170" s="9" t="s">
        <v>91</v>
      </c>
      <c r="I170" s="9" t="s">
        <v>412</v>
      </c>
      <c r="J170" s="8" t="s">
        <v>660</v>
      </c>
      <c r="K170" s="10"/>
      <c r="L170" s="10"/>
      <c r="M170" s="10"/>
      <c r="N170" s="10"/>
      <c r="O170" s="10"/>
      <c r="P170" s="10"/>
      <c r="Q170" s="10"/>
      <c r="R170" s="10"/>
      <c r="S170" s="10"/>
      <c r="T170" s="10"/>
      <c r="U170" s="10"/>
      <c r="V170" s="10"/>
      <c r="W170" s="10"/>
      <c r="X170" s="10"/>
    </row>
    <row r="171" spans="1:24" ht="56" x14ac:dyDescent="0.15">
      <c r="A171" s="2" t="s">
        <v>389</v>
      </c>
      <c r="B171" s="8" t="s">
        <v>134</v>
      </c>
      <c r="C171" s="23" t="str">
        <f t="shared" si="2"/>
        <v>P08-4B</v>
      </c>
      <c r="D171" s="9" t="s">
        <v>52</v>
      </c>
      <c r="E171" s="30" t="s">
        <v>827</v>
      </c>
      <c r="F171" s="9"/>
      <c r="G171" s="9" t="s">
        <v>615</v>
      </c>
      <c r="H171" s="9" t="s">
        <v>91</v>
      </c>
      <c r="I171" s="9" t="s">
        <v>413</v>
      </c>
      <c r="J171" s="10"/>
      <c r="K171" s="10"/>
      <c r="L171" s="10"/>
      <c r="M171" s="10"/>
      <c r="N171" s="10"/>
      <c r="O171" s="10"/>
      <c r="P171" s="10"/>
      <c r="Q171" s="10"/>
      <c r="R171" s="10"/>
      <c r="S171" s="10"/>
      <c r="T171" s="10"/>
      <c r="U171" s="10"/>
      <c r="V171" s="10"/>
      <c r="W171" s="10"/>
      <c r="X171" s="10"/>
    </row>
    <row r="172" spans="1:24" ht="42" x14ac:dyDescent="0.15">
      <c r="A172" s="2" t="s">
        <v>389</v>
      </c>
      <c r="B172" s="8" t="s">
        <v>134</v>
      </c>
      <c r="C172" s="23" t="str">
        <f t="shared" si="2"/>
        <v>P08-4B</v>
      </c>
      <c r="D172" s="9" t="s">
        <v>371</v>
      </c>
      <c r="E172" s="9" t="s">
        <v>691</v>
      </c>
      <c r="F172" s="9" t="s">
        <v>574</v>
      </c>
      <c r="G172" s="9"/>
      <c r="H172" s="9" t="s">
        <v>91</v>
      </c>
      <c r="I172" s="9" t="s">
        <v>414</v>
      </c>
      <c r="J172" s="10"/>
      <c r="K172" s="10"/>
      <c r="L172" s="10"/>
      <c r="M172" s="10"/>
      <c r="N172" s="10"/>
      <c r="O172" s="10"/>
      <c r="P172" s="10"/>
      <c r="Q172" s="10"/>
      <c r="R172" s="10"/>
      <c r="S172" s="10"/>
      <c r="T172" s="10"/>
      <c r="U172" s="10"/>
      <c r="V172" s="10"/>
      <c r="W172" s="10"/>
      <c r="X172" s="10"/>
    </row>
    <row r="173" spans="1:24" ht="14" x14ac:dyDescent="0.15">
      <c r="A173" s="2" t="s">
        <v>389</v>
      </c>
      <c r="B173" s="8" t="s">
        <v>146</v>
      </c>
      <c r="C173" s="23" t="str">
        <f t="shared" si="2"/>
        <v>P08-5B</v>
      </c>
      <c r="D173" s="9" t="s">
        <v>692</v>
      </c>
      <c r="E173" s="9" t="s">
        <v>449</v>
      </c>
      <c r="F173" s="9"/>
      <c r="G173" s="9" t="s">
        <v>628</v>
      </c>
      <c r="H173" s="9" t="s">
        <v>91</v>
      </c>
      <c r="I173" s="9" t="s">
        <v>415</v>
      </c>
      <c r="J173" s="10"/>
      <c r="K173" s="10"/>
      <c r="L173" s="10"/>
      <c r="M173" s="10"/>
      <c r="N173" s="10"/>
      <c r="O173" s="10"/>
      <c r="P173" s="10"/>
      <c r="Q173" s="10"/>
      <c r="R173" s="10"/>
      <c r="S173" s="10"/>
      <c r="T173" s="10"/>
      <c r="U173" s="10"/>
      <c r="V173" s="10"/>
      <c r="W173" s="10"/>
      <c r="X173" s="10"/>
    </row>
    <row r="174" spans="1:24" ht="28" x14ac:dyDescent="0.15">
      <c r="A174" s="2" t="s">
        <v>389</v>
      </c>
      <c r="B174" s="8" t="s">
        <v>146</v>
      </c>
      <c r="C174" s="23" t="str">
        <f t="shared" si="2"/>
        <v>P08-5B</v>
      </c>
      <c r="D174" s="9" t="s">
        <v>693</v>
      </c>
      <c r="E174" s="9" t="s">
        <v>449</v>
      </c>
      <c r="F174" s="9" t="s">
        <v>574</v>
      </c>
      <c r="G174" s="9" t="s">
        <v>54</v>
      </c>
      <c r="H174" s="9" t="s">
        <v>91</v>
      </c>
      <c r="I174" s="9" t="s">
        <v>416</v>
      </c>
      <c r="J174" s="8" t="s">
        <v>694</v>
      </c>
      <c r="K174" s="10"/>
      <c r="L174" s="10"/>
      <c r="M174" s="10"/>
      <c r="N174" s="10"/>
      <c r="O174" s="10"/>
      <c r="P174" s="10"/>
      <c r="Q174" s="10"/>
      <c r="R174" s="10"/>
      <c r="S174" s="10"/>
      <c r="T174" s="10"/>
      <c r="U174" s="10"/>
      <c r="V174" s="10"/>
      <c r="W174" s="10"/>
      <c r="X174" s="10"/>
    </row>
    <row r="175" spans="1:24" ht="42" x14ac:dyDescent="0.15">
      <c r="A175" s="2" t="s">
        <v>389</v>
      </c>
      <c r="B175" s="8" t="s">
        <v>146</v>
      </c>
      <c r="C175" s="23" t="str">
        <f t="shared" si="2"/>
        <v>P08-5B</v>
      </c>
      <c r="D175" s="9" t="s">
        <v>371</v>
      </c>
      <c r="E175" s="9" t="s">
        <v>53</v>
      </c>
      <c r="F175" s="9" t="s">
        <v>574</v>
      </c>
      <c r="G175" s="9" t="s">
        <v>54</v>
      </c>
      <c r="H175" s="9" t="s">
        <v>91</v>
      </c>
      <c r="I175" s="9" t="s">
        <v>417</v>
      </c>
      <c r="J175" s="8" t="s">
        <v>695</v>
      </c>
      <c r="K175" s="10"/>
      <c r="L175" s="10"/>
      <c r="M175" s="10"/>
      <c r="N175" s="10"/>
      <c r="O175" s="10"/>
      <c r="P175" s="10"/>
      <c r="Q175" s="10"/>
      <c r="R175" s="10"/>
      <c r="S175" s="10"/>
      <c r="T175" s="10"/>
      <c r="U175" s="10"/>
      <c r="V175" s="10"/>
      <c r="W175" s="10"/>
      <c r="X175" s="10"/>
    </row>
    <row r="176" spans="1:24" ht="28" x14ac:dyDescent="0.15">
      <c r="A176" s="2" t="s">
        <v>389</v>
      </c>
      <c r="B176" s="8" t="s">
        <v>157</v>
      </c>
      <c r="C176" s="23" t="str">
        <f t="shared" si="2"/>
        <v>P08-6B</v>
      </c>
      <c r="D176" s="9" t="s">
        <v>52</v>
      </c>
      <c r="E176" s="9"/>
      <c r="F176" s="9"/>
      <c r="G176" s="9" t="s">
        <v>454</v>
      </c>
      <c r="H176" s="9" t="s">
        <v>324</v>
      </c>
      <c r="I176" s="9" t="s">
        <v>420</v>
      </c>
      <c r="J176" s="10"/>
      <c r="K176" s="10"/>
      <c r="L176" s="10"/>
      <c r="M176" s="10"/>
      <c r="N176" s="10"/>
      <c r="O176" s="10"/>
      <c r="P176" s="10"/>
      <c r="Q176" s="10"/>
      <c r="R176" s="10"/>
      <c r="S176" s="10"/>
      <c r="T176" s="10"/>
      <c r="U176" s="10"/>
      <c r="V176" s="10"/>
      <c r="W176" s="10"/>
      <c r="X176" s="10"/>
    </row>
    <row r="177" spans="1:24" ht="28" x14ac:dyDescent="0.15">
      <c r="A177" s="2" t="s">
        <v>389</v>
      </c>
      <c r="B177" s="8" t="s">
        <v>157</v>
      </c>
      <c r="C177" s="23" t="str">
        <f t="shared" si="2"/>
        <v>P08-6B</v>
      </c>
      <c r="D177" s="9" t="s">
        <v>52</v>
      </c>
      <c r="E177" s="9" t="s">
        <v>449</v>
      </c>
      <c r="F177" s="9"/>
      <c r="G177" s="9" t="s">
        <v>613</v>
      </c>
      <c r="H177" s="9" t="s">
        <v>91</v>
      </c>
      <c r="I177" s="9" t="s">
        <v>419</v>
      </c>
      <c r="J177" s="8" t="s">
        <v>696</v>
      </c>
      <c r="K177" s="10"/>
      <c r="L177" s="10"/>
      <c r="M177" s="10"/>
      <c r="N177" s="10"/>
      <c r="O177" s="10"/>
      <c r="P177" s="10"/>
      <c r="Q177" s="10"/>
      <c r="R177" s="10"/>
      <c r="S177" s="10"/>
      <c r="T177" s="10"/>
      <c r="U177" s="10"/>
      <c r="V177" s="10"/>
      <c r="W177" s="10"/>
      <c r="X177" s="10"/>
    </row>
    <row r="178" spans="1:24" ht="14" x14ac:dyDescent="0.15">
      <c r="A178" s="2" t="s">
        <v>389</v>
      </c>
      <c r="B178" s="8" t="s">
        <v>157</v>
      </c>
      <c r="C178" s="23" t="str">
        <f t="shared" si="2"/>
        <v>P08-6B</v>
      </c>
      <c r="D178" s="9" t="s">
        <v>371</v>
      </c>
      <c r="E178" s="9"/>
      <c r="F178" s="9" t="s">
        <v>574</v>
      </c>
      <c r="G178" s="9" t="s">
        <v>462</v>
      </c>
      <c r="H178" s="9"/>
      <c r="I178" s="9" t="s">
        <v>418</v>
      </c>
      <c r="J178" s="10"/>
      <c r="K178" s="10"/>
      <c r="L178" s="10"/>
      <c r="M178" s="10"/>
      <c r="N178" s="10"/>
      <c r="O178" s="10"/>
      <c r="P178" s="10"/>
      <c r="Q178" s="10"/>
      <c r="R178" s="10"/>
      <c r="S178" s="10"/>
      <c r="T178" s="10"/>
      <c r="U178" s="10"/>
      <c r="V178" s="10"/>
      <c r="W178" s="10"/>
      <c r="X178" s="10"/>
    </row>
    <row r="179" spans="1:24" ht="14" x14ac:dyDescent="0.15">
      <c r="A179" s="2" t="s">
        <v>421</v>
      </c>
      <c r="B179" s="8" t="s">
        <v>6</v>
      </c>
      <c r="C179" s="23" t="str">
        <f t="shared" si="2"/>
        <v>P09-1A</v>
      </c>
      <c r="D179" s="9" t="s">
        <v>94</v>
      </c>
      <c r="E179" s="9" t="s">
        <v>272</v>
      </c>
      <c r="F179" s="9"/>
      <c r="G179" s="9"/>
      <c r="H179" s="9" t="s">
        <v>55</v>
      </c>
      <c r="I179" s="9" t="s">
        <v>422</v>
      </c>
      <c r="J179" s="8" t="s">
        <v>384</v>
      </c>
      <c r="K179" s="10"/>
      <c r="L179" s="10"/>
      <c r="M179" s="10"/>
      <c r="N179" s="10"/>
      <c r="O179" s="10"/>
      <c r="P179" s="10"/>
      <c r="Q179" s="10"/>
      <c r="R179" s="10"/>
      <c r="S179" s="10"/>
      <c r="T179" s="10"/>
      <c r="U179" s="10"/>
      <c r="V179" s="10"/>
      <c r="W179" s="10"/>
      <c r="X179" s="10"/>
    </row>
    <row r="180" spans="1:24" ht="14" x14ac:dyDescent="0.15">
      <c r="A180" s="2" t="s">
        <v>421</v>
      </c>
      <c r="B180" s="8" t="s">
        <v>6</v>
      </c>
      <c r="C180" s="23" t="str">
        <f t="shared" si="2"/>
        <v>P09-1A</v>
      </c>
      <c r="D180" s="9" t="s">
        <v>52</v>
      </c>
      <c r="E180" s="9" t="s">
        <v>272</v>
      </c>
      <c r="F180" s="9"/>
      <c r="G180" s="9" t="s">
        <v>54</v>
      </c>
      <c r="H180" s="9"/>
      <c r="I180" s="9"/>
      <c r="J180" s="9" t="s">
        <v>220</v>
      </c>
      <c r="K180" s="10"/>
      <c r="L180" s="10"/>
      <c r="M180" s="10"/>
      <c r="N180" s="10"/>
      <c r="O180" s="10"/>
      <c r="P180" s="10"/>
      <c r="Q180" s="10"/>
      <c r="R180" s="10"/>
      <c r="S180" s="10"/>
      <c r="T180" s="10"/>
      <c r="U180" s="10"/>
      <c r="V180" s="10"/>
      <c r="W180" s="10"/>
      <c r="X180" s="10"/>
    </row>
    <row r="181" spans="1:24" ht="14" x14ac:dyDescent="0.15">
      <c r="A181" s="2" t="s">
        <v>421</v>
      </c>
      <c r="B181" s="8" t="s">
        <v>6</v>
      </c>
      <c r="C181" s="23" t="str">
        <f t="shared" si="2"/>
        <v>P09-1A</v>
      </c>
      <c r="D181" s="9" t="s">
        <v>52</v>
      </c>
      <c r="E181" s="9"/>
      <c r="F181" s="9"/>
      <c r="G181" s="9" t="s">
        <v>697</v>
      </c>
      <c r="H181" s="9" t="s">
        <v>55</v>
      </c>
      <c r="I181" s="9" t="s">
        <v>423</v>
      </c>
      <c r="J181" s="10"/>
      <c r="K181" s="10"/>
      <c r="L181" s="10"/>
      <c r="M181" s="10"/>
      <c r="N181" s="10"/>
      <c r="O181" s="10"/>
      <c r="P181" s="10"/>
      <c r="Q181" s="10"/>
      <c r="R181" s="10"/>
      <c r="S181" s="10"/>
      <c r="T181" s="10"/>
      <c r="U181" s="10"/>
      <c r="V181" s="10"/>
      <c r="W181" s="10"/>
      <c r="X181" s="10"/>
    </row>
    <row r="182" spans="1:24" ht="14" x14ac:dyDescent="0.15">
      <c r="A182" s="2" t="s">
        <v>421</v>
      </c>
      <c r="B182" s="8" t="s">
        <v>6</v>
      </c>
      <c r="C182" s="23" t="str">
        <f t="shared" si="2"/>
        <v>P09-1A</v>
      </c>
      <c r="D182" s="9" t="s">
        <v>52</v>
      </c>
      <c r="E182" s="9" t="s">
        <v>53</v>
      </c>
      <c r="F182" s="9"/>
      <c r="G182" s="9"/>
      <c r="H182" s="9" t="s">
        <v>55</v>
      </c>
      <c r="I182" s="9"/>
      <c r="J182" s="10"/>
      <c r="K182" s="10"/>
      <c r="L182" s="10"/>
      <c r="M182" s="10"/>
      <c r="N182" s="10"/>
      <c r="O182" s="10"/>
      <c r="P182" s="10"/>
      <c r="Q182" s="10"/>
      <c r="R182" s="10"/>
      <c r="S182" s="10"/>
      <c r="T182" s="10"/>
      <c r="U182" s="10"/>
      <c r="V182" s="10"/>
      <c r="W182" s="10"/>
      <c r="X182" s="10"/>
    </row>
    <row r="183" spans="1:24" ht="28" x14ac:dyDescent="0.15">
      <c r="A183" s="2" t="s">
        <v>421</v>
      </c>
      <c r="B183" s="8" t="s">
        <v>6</v>
      </c>
      <c r="C183" s="23" t="str">
        <f t="shared" si="2"/>
        <v>P09-1A</v>
      </c>
      <c r="D183" s="9" t="s">
        <v>52</v>
      </c>
      <c r="E183" s="9" t="s">
        <v>53</v>
      </c>
      <c r="F183" s="9"/>
      <c r="G183" s="9"/>
      <c r="H183" s="9" t="s">
        <v>55</v>
      </c>
      <c r="I183" s="9" t="s">
        <v>427</v>
      </c>
      <c r="J183" s="10"/>
      <c r="K183" s="10"/>
      <c r="L183" s="10"/>
      <c r="M183" s="10"/>
      <c r="N183" s="10"/>
      <c r="O183" s="10"/>
      <c r="P183" s="10"/>
      <c r="Q183" s="10"/>
      <c r="R183" s="10"/>
      <c r="S183" s="10"/>
      <c r="T183" s="10"/>
      <c r="U183" s="10"/>
      <c r="V183" s="10"/>
      <c r="W183" s="10"/>
      <c r="X183" s="10"/>
    </row>
    <row r="184" spans="1:24" ht="42" x14ac:dyDescent="0.15">
      <c r="A184" s="2" t="s">
        <v>421</v>
      </c>
      <c r="B184" s="8" t="s">
        <v>40</v>
      </c>
      <c r="C184" s="23" t="str">
        <f t="shared" si="2"/>
        <v>P09-2A</v>
      </c>
      <c r="D184" s="9" t="s">
        <v>52</v>
      </c>
      <c r="E184" s="9"/>
      <c r="F184" s="9"/>
      <c r="G184" s="9" t="s">
        <v>244</v>
      </c>
      <c r="H184" s="9" t="s">
        <v>55</v>
      </c>
      <c r="I184" s="9" t="s">
        <v>430</v>
      </c>
      <c r="J184" s="10"/>
      <c r="K184" s="10"/>
      <c r="L184" s="10"/>
      <c r="M184" s="10"/>
      <c r="N184" s="10"/>
      <c r="O184" s="10"/>
      <c r="P184" s="10"/>
      <c r="Q184" s="10"/>
      <c r="R184" s="10"/>
      <c r="S184" s="10"/>
      <c r="T184" s="10"/>
      <c r="U184" s="10"/>
      <c r="V184" s="10"/>
      <c r="W184" s="10"/>
      <c r="X184" s="10"/>
    </row>
    <row r="185" spans="1:24" ht="14" x14ac:dyDescent="0.15">
      <c r="A185" s="2" t="s">
        <v>421</v>
      </c>
      <c r="B185" s="8" t="s">
        <v>40</v>
      </c>
      <c r="C185" s="23" t="str">
        <f t="shared" si="2"/>
        <v>P09-2A</v>
      </c>
      <c r="D185" s="22" t="s">
        <v>52</v>
      </c>
      <c r="E185" s="9"/>
      <c r="F185" s="9"/>
      <c r="G185" s="9" t="s">
        <v>244</v>
      </c>
      <c r="H185" s="9"/>
      <c r="I185" s="9" t="s">
        <v>432</v>
      </c>
      <c r="J185" s="10"/>
      <c r="K185" s="10"/>
      <c r="L185" s="10"/>
      <c r="M185" s="10"/>
      <c r="N185" s="10"/>
      <c r="O185" s="10"/>
      <c r="P185" s="10"/>
      <c r="Q185" s="10"/>
      <c r="R185" s="10"/>
      <c r="S185" s="10"/>
      <c r="T185" s="10"/>
      <c r="U185" s="10"/>
      <c r="V185" s="10"/>
      <c r="W185" s="10"/>
      <c r="X185" s="10"/>
    </row>
    <row r="186" spans="1:24" ht="14" x14ac:dyDescent="0.15">
      <c r="A186" s="2" t="s">
        <v>421</v>
      </c>
      <c r="B186" s="8" t="s">
        <v>40</v>
      </c>
      <c r="C186" s="23" t="str">
        <f t="shared" si="2"/>
        <v>P09-2A</v>
      </c>
      <c r="D186" s="9" t="s">
        <v>94</v>
      </c>
      <c r="E186" s="9"/>
      <c r="F186" s="9"/>
      <c r="G186" s="9"/>
      <c r="H186" s="9" t="s">
        <v>55</v>
      </c>
      <c r="I186" s="9" t="s">
        <v>433</v>
      </c>
      <c r="J186" s="8" t="s">
        <v>698</v>
      </c>
      <c r="K186" s="10"/>
      <c r="L186" s="10"/>
      <c r="M186" s="10"/>
      <c r="N186" s="10"/>
      <c r="O186" s="10"/>
      <c r="P186" s="10"/>
      <c r="Q186" s="10"/>
      <c r="R186" s="10"/>
      <c r="S186" s="10"/>
      <c r="T186" s="10"/>
      <c r="U186" s="10"/>
      <c r="V186" s="10"/>
      <c r="W186" s="10"/>
      <c r="X186" s="10"/>
    </row>
    <row r="187" spans="1:24" ht="28" x14ac:dyDescent="0.15">
      <c r="A187" s="2" t="s">
        <v>421</v>
      </c>
      <c r="B187" s="8" t="s">
        <v>51</v>
      </c>
      <c r="C187" s="23" t="str">
        <f t="shared" si="2"/>
        <v>P09-3A</v>
      </c>
      <c r="D187" s="9" t="s">
        <v>94</v>
      </c>
      <c r="E187" s="9" t="s">
        <v>348</v>
      </c>
      <c r="F187" s="9" t="s">
        <v>372</v>
      </c>
      <c r="G187" s="9" t="s">
        <v>54</v>
      </c>
      <c r="H187" s="9" t="s">
        <v>55</v>
      </c>
      <c r="I187" s="9"/>
      <c r="J187" s="10"/>
      <c r="K187" s="10"/>
      <c r="L187" s="10"/>
      <c r="M187" s="10"/>
      <c r="N187" s="10"/>
      <c r="O187" s="10"/>
      <c r="P187" s="10"/>
      <c r="Q187" s="10"/>
      <c r="R187" s="10"/>
      <c r="S187" s="10"/>
      <c r="T187" s="10"/>
      <c r="U187" s="10"/>
      <c r="V187" s="10"/>
      <c r="W187" s="10"/>
      <c r="X187" s="10"/>
    </row>
    <row r="188" spans="1:24" ht="14" x14ac:dyDescent="0.15">
      <c r="A188" s="2" t="s">
        <v>421</v>
      </c>
      <c r="B188" s="8" t="s">
        <v>51</v>
      </c>
      <c r="C188" s="23" t="str">
        <f t="shared" si="2"/>
        <v>P09-3A</v>
      </c>
      <c r="D188" s="9" t="s">
        <v>94</v>
      </c>
      <c r="E188" s="9"/>
      <c r="F188" s="9"/>
      <c r="G188" s="9"/>
      <c r="H188" s="9" t="s">
        <v>55</v>
      </c>
      <c r="I188" s="9" t="s">
        <v>434</v>
      </c>
      <c r="J188" s="10"/>
      <c r="K188" s="10"/>
      <c r="L188" s="10"/>
      <c r="M188" s="10"/>
      <c r="N188" s="10"/>
      <c r="O188" s="10"/>
      <c r="P188" s="10"/>
      <c r="Q188" s="10"/>
      <c r="R188" s="10"/>
      <c r="S188" s="10"/>
      <c r="T188" s="10"/>
      <c r="U188" s="10"/>
      <c r="V188" s="10"/>
      <c r="W188" s="10"/>
      <c r="X188" s="10"/>
    </row>
    <row r="189" spans="1:24" ht="28" x14ac:dyDescent="0.15">
      <c r="A189" s="2" t="s">
        <v>421</v>
      </c>
      <c r="B189" s="8" t="s">
        <v>51</v>
      </c>
      <c r="C189" s="23" t="str">
        <f t="shared" si="2"/>
        <v>P09-3A</v>
      </c>
      <c r="D189" s="9" t="s">
        <v>52</v>
      </c>
      <c r="E189" s="9" t="s">
        <v>53</v>
      </c>
      <c r="F189" s="9" t="s">
        <v>699</v>
      </c>
      <c r="G189" s="9"/>
      <c r="H189" s="22" t="s">
        <v>324</v>
      </c>
      <c r="I189" s="9" t="s">
        <v>435</v>
      </c>
      <c r="J189" s="8" t="s">
        <v>700</v>
      </c>
      <c r="K189" s="10"/>
      <c r="L189" s="10"/>
      <c r="M189" s="10"/>
      <c r="N189" s="10"/>
      <c r="O189" s="10"/>
      <c r="P189" s="10"/>
      <c r="Q189" s="10"/>
      <c r="R189" s="10"/>
      <c r="S189" s="10"/>
      <c r="T189" s="10"/>
      <c r="U189" s="10"/>
      <c r="V189" s="10"/>
      <c r="W189" s="10"/>
      <c r="X189" s="10"/>
    </row>
    <row r="190" spans="1:24" ht="42" x14ac:dyDescent="0.15">
      <c r="A190" s="2" t="s">
        <v>421</v>
      </c>
      <c r="B190" s="8" t="s">
        <v>67</v>
      </c>
      <c r="C190" s="23" t="str">
        <f t="shared" si="2"/>
        <v>P09-4A</v>
      </c>
      <c r="D190" s="30" t="s">
        <v>638</v>
      </c>
      <c r="E190" s="30" t="s">
        <v>760</v>
      </c>
      <c r="F190" s="9"/>
      <c r="G190" s="9"/>
      <c r="H190" s="9" t="s">
        <v>55</v>
      </c>
      <c r="I190" s="9" t="s">
        <v>436</v>
      </c>
      <c r="J190" s="8" t="s">
        <v>701</v>
      </c>
      <c r="K190" s="10"/>
      <c r="L190" s="10"/>
      <c r="M190" s="10"/>
      <c r="N190" s="10"/>
      <c r="O190" s="10"/>
      <c r="P190" s="10"/>
      <c r="Q190" s="10"/>
      <c r="R190" s="10"/>
      <c r="S190" s="10"/>
      <c r="T190" s="10"/>
      <c r="U190" s="10"/>
      <c r="V190" s="10"/>
      <c r="W190" s="10"/>
      <c r="X190" s="10"/>
    </row>
    <row r="191" spans="1:24" ht="28" x14ac:dyDescent="0.15">
      <c r="A191" s="2" t="s">
        <v>421</v>
      </c>
      <c r="B191" s="8" t="s">
        <v>71</v>
      </c>
      <c r="C191" s="23" t="str">
        <f t="shared" si="2"/>
        <v>P09-5A</v>
      </c>
      <c r="D191" s="9"/>
      <c r="E191" s="9"/>
      <c r="F191" s="9"/>
      <c r="G191" s="9"/>
      <c r="H191" s="9" t="s">
        <v>55</v>
      </c>
      <c r="I191" s="9" t="s">
        <v>441</v>
      </c>
      <c r="J191" s="8" t="s">
        <v>702</v>
      </c>
      <c r="K191" s="10"/>
      <c r="L191" s="10"/>
      <c r="M191" s="10"/>
      <c r="N191" s="10"/>
      <c r="O191" s="10"/>
      <c r="P191" s="10"/>
      <c r="Q191" s="10"/>
      <c r="R191" s="10"/>
      <c r="S191" s="10"/>
      <c r="T191" s="10"/>
      <c r="U191" s="10"/>
      <c r="V191" s="10"/>
      <c r="W191" s="10"/>
      <c r="X191" s="10"/>
    </row>
    <row r="192" spans="1:24" ht="42" x14ac:dyDescent="0.15">
      <c r="A192" s="2" t="s">
        <v>421</v>
      </c>
      <c r="B192" s="8" t="s">
        <v>71</v>
      </c>
      <c r="C192" s="23" t="str">
        <f t="shared" si="2"/>
        <v>P09-5A</v>
      </c>
      <c r="D192" s="9" t="s">
        <v>94</v>
      </c>
      <c r="E192" s="9"/>
      <c r="F192" s="9" t="s">
        <v>703</v>
      </c>
      <c r="G192" s="9"/>
      <c r="H192" s="9" t="s">
        <v>324</v>
      </c>
      <c r="I192" s="9" t="s">
        <v>438</v>
      </c>
      <c r="J192" s="10"/>
      <c r="K192" s="10"/>
      <c r="L192" s="10"/>
      <c r="M192" s="10"/>
      <c r="N192" s="10"/>
      <c r="O192" s="10"/>
      <c r="P192" s="10"/>
      <c r="Q192" s="10"/>
      <c r="R192" s="10"/>
      <c r="S192" s="10"/>
      <c r="T192" s="10"/>
      <c r="U192" s="10"/>
      <c r="V192" s="10"/>
      <c r="W192" s="10"/>
      <c r="X192" s="10"/>
    </row>
    <row r="193" spans="1:24" ht="28" x14ac:dyDescent="0.15">
      <c r="A193" s="2" t="s">
        <v>421</v>
      </c>
      <c r="B193" s="8" t="s">
        <v>80</v>
      </c>
      <c r="C193" s="23" t="str">
        <f t="shared" si="2"/>
        <v>P09-6A</v>
      </c>
      <c r="D193" s="9" t="s">
        <v>90</v>
      </c>
      <c r="E193" s="9"/>
      <c r="F193" s="9"/>
      <c r="G193" s="9" t="s">
        <v>704</v>
      </c>
      <c r="H193" s="9" t="s">
        <v>55</v>
      </c>
      <c r="I193" s="9"/>
      <c r="J193" s="10"/>
      <c r="K193" s="10"/>
      <c r="L193" s="10"/>
      <c r="M193" s="10"/>
      <c r="N193" s="10"/>
      <c r="O193" s="10"/>
      <c r="P193" s="10"/>
      <c r="Q193" s="10"/>
      <c r="R193" s="10"/>
      <c r="S193" s="10"/>
      <c r="T193" s="10"/>
      <c r="U193" s="10"/>
      <c r="V193" s="10"/>
      <c r="W193" s="10"/>
      <c r="X193" s="10"/>
    </row>
    <row r="194" spans="1:24" ht="14" x14ac:dyDescent="0.15">
      <c r="A194" s="2" t="s">
        <v>421</v>
      </c>
      <c r="B194" s="8" t="s">
        <v>80</v>
      </c>
      <c r="C194" s="23" t="str">
        <f t="shared" si="2"/>
        <v>P09-6A</v>
      </c>
      <c r="D194" s="9" t="s">
        <v>52</v>
      </c>
      <c r="E194" s="9" t="s">
        <v>53</v>
      </c>
      <c r="F194" s="9" t="s">
        <v>152</v>
      </c>
      <c r="G194" s="9"/>
      <c r="H194" s="9"/>
      <c r="I194" s="9" t="s">
        <v>443</v>
      </c>
      <c r="J194" s="10"/>
      <c r="K194" s="10"/>
      <c r="L194" s="10"/>
      <c r="M194" s="10"/>
      <c r="N194" s="10"/>
      <c r="O194" s="10"/>
      <c r="P194" s="10"/>
      <c r="Q194" s="10"/>
      <c r="R194" s="10"/>
      <c r="S194" s="10"/>
      <c r="T194" s="10"/>
      <c r="U194" s="10"/>
      <c r="V194" s="10"/>
      <c r="W194" s="10"/>
      <c r="X194" s="10"/>
    </row>
    <row r="195" spans="1:24" ht="28" x14ac:dyDescent="0.15">
      <c r="A195" s="2" t="s">
        <v>444</v>
      </c>
      <c r="B195" s="8" t="s">
        <v>88</v>
      </c>
      <c r="C195" s="23" t="str">
        <f t="shared" ref="C195:C258" si="3">A195 &amp; "-" &amp; B195</f>
        <v>P10-1B</v>
      </c>
      <c r="D195" s="9" t="s">
        <v>94</v>
      </c>
      <c r="E195" s="22" t="s">
        <v>272</v>
      </c>
      <c r="F195" s="9" t="s">
        <v>372</v>
      </c>
      <c r="G195" s="9"/>
      <c r="H195" s="9" t="s">
        <v>55</v>
      </c>
      <c r="I195" s="9" t="s">
        <v>445</v>
      </c>
      <c r="J195" s="8" t="s">
        <v>705</v>
      </c>
      <c r="K195" s="10"/>
      <c r="L195" s="10"/>
      <c r="M195" s="10"/>
      <c r="N195" s="10"/>
      <c r="O195" s="10"/>
      <c r="P195" s="10"/>
      <c r="Q195" s="10"/>
      <c r="R195" s="10"/>
      <c r="S195" s="10"/>
      <c r="T195" s="10"/>
      <c r="U195" s="10"/>
      <c r="V195" s="10"/>
      <c r="W195" s="10"/>
      <c r="X195" s="10"/>
    </row>
    <row r="196" spans="1:24" ht="42" x14ac:dyDescent="0.15">
      <c r="A196" s="2" t="s">
        <v>444</v>
      </c>
      <c r="B196" s="8" t="s">
        <v>88</v>
      </c>
      <c r="C196" s="23" t="str">
        <f t="shared" si="3"/>
        <v>P10-1B</v>
      </c>
      <c r="D196" s="10"/>
      <c r="E196" s="10"/>
      <c r="F196" s="10"/>
      <c r="G196" s="10"/>
      <c r="H196" s="10"/>
      <c r="I196" s="10"/>
      <c r="J196" s="8" t="s">
        <v>706</v>
      </c>
      <c r="K196" s="10"/>
      <c r="L196" s="10"/>
      <c r="M196" s="10"/>
      <c r="N196" s="10"/>
      <c r="O196" s="10"/>
      <c r="P196" s="10"/>
      <c r="Q196" s="10"/>
      <c r="R196" s="10"/>
      <c r="S196" s="10"/>
      <c r="T196" s="10"/>
      <c r="U196" s="10"/>
      <c r="V196" s="10"/>
      <c r="W196" s="10"/>
      <c r="X196" s="10"/>
    </row>
    <row r="197" spans="1:24" ht="28" x14ac:dyDescent="0.15">
      <c r="A197" s="2" t="s">
        <v>444</v>
      </c>
      <c r="B197" s="8" t="s">
        <v>88</v>
      </c>
      <c r="C197" s="23" t="str">
        <f t="shared" si="3"/>
        <v>P10-1B</v>
      </c>
      <c r="D197" s="10"/>
      <c r="E197" s="10"/>
      <c r="F197" s="10"/>
      <c r="G197" s="10"/>
      <c r="H197" s="10"/>
      <c r="I197" s="10"/>
      <c r="J197" s="8" t="s">
        <v>707</v>
      </c>
      <c r="K197" s="10"/>
      <c r="L197" s="10"/>
      <c r="M197" s="10"/>
      <c r="N197" s="10"/>
      <c r="O197" s="10"/>
      <c r="P197" s="10"/>
      <c r="Q197" s="10"/>
      <c r="R197" s="10"/>
      <c r="S197" s="10"/>
      <c r="T197" s="10"/>
      <c r="U197" s="10"/>
      <c r="V197" s="10"/>
      <c r="W197" s="10"/>
      <c r="X197" s="10"/>
    </row>
    <row r="198" spans="1:24" ht="14" x14ac:dyDescent="0.15">
      <c r="A198" s="2" t="s">
        <v>444</v>
      </c>
      <c r="B198" s="8" t="s">
        <v>117</v>
      </c>
      <c r="C198" s="23" t="str">
        <f t="shared" si="3"/>
        <v>P10-2B</v>
      </c>
      <c r="D198" s="9" t="s">
        <v>612</v>
      </c>
      <c r="E198" s="9"/>
      <c r="F198" s="9"/>
      <c r="G198" s="9" t="s">
        <v>615</v>
      </c>
      <c r="H198" s="9"/>
      <c r="I198" s="9" t="s">
        <v>447</v>
      </c>
      <c r="J198" s="10"/>
      <c r="K198" s="10"/>
      <c r="L198" s="10"/>
      <c r="M198" s="10"/>
      <c r="N198" s="10"/>
      <c r="O198" s="10"/>
      <c r="P198" s="10"/>
      <c r="Q198" s="10"/>
      <c r="R198" s="10"/>
      <c r="S198" s="10"/>
      <c r="T198" s="10"/>
      <c r="U198" s="10"/>
      <c r="V198" s="10"/>
      <c r="W198" s="10"/>
      <c r="X198" s="10"/>
    </row>
    <row r="199" spans="1:24" ht="28" x14ac:dyDescent="0.15">
      <c r="A199" s="2" t="s">
        <v>444</v>
      </c>
      <c r="B199" s="8" t="s">
        <v>117</v>
      </c>
      <c r="C199" s="23" t="str">
        <f t="shared" si="3"/>
        <v>P10-2B</v>
      </c>
      <c r="D199" s="9" t="s">
        <v>708</v>
      </c>
      <c r="E199" s="9"/>
      <c r="F199" s="9"/>
      <c r="G199" s="9" t="s">
        <v>615</v>
      </c>
      <c r="H199" s="9" t="s">
        <v>55</v>
      </c>
      <c r="I199" s="9" t="s">
        <v>448</v>
      </c>
      <c r="J199" s="8" t="s">
        <v>709</v>
      </c>
      <c r="K199" s="10"/>
      <c r="L199" s="10"/>
      <c r="M199" s="10"/>
      <c r="N199" s="10"/>
      <c r="O199" s="10"/>
      <c r="P199" s="10"/>
      <c r="Q199" s="10"/>
      <c r="R199" s="10"/>
      <c r="S199" s="10"/>
      <c r="T199" s="10"/>
      <c r="U199" s="10"/>
      <c r="V199" s="10"/>
      <c r="W199" s="10"/>
      <c r="X199" s="10"/>
    </row>
    <row r="200" spans="1:24" ht="28" x14ac:dyDescent="0.15">
      <c r="A200" s="2" t="s">
        <v>444</v>
      </c>
      <c r="B200" s="8" t="s">
        <v>117</v>
      </c>
      <c r="C200" s="23" t="str">
        <f t="shared" si="3"/>
        <v>P10-2B</v>
      </c>
      <c r="D200" s="9"/>
      <c r="E200" s="9" t="s">
        <v>348</v>
      </c>
      <c r="F200" s="9"/>
      <c r="G200" s="9"/>
      <c r="H200" s="9" t="s">
        <v>55</v>
      </c>
      <c r="I200" s="9" t="s">
        <v>450</v>
      </c>
      <c r="J200" s="10"/>
      <c r="K200" s="10"/>
      <c r="L200" s="10"/>
      <c r="M200" s="10"/>
      <c r="N200" s="10"/>
      <c r="O200" s="10"/>
      <c r="P200" s="10"/>
      <c r="Q200" s="10"/>
      <c r="R200" s="10"/>
      <c r="S200" s="10"/>
      <c r="T200" s="10"/>
      <c r="U200" s="10"/>
      <c r="V200" s="10"/>
      <c r="W200" s="10"/>
      <c r="X200" s="10"/>
    </row>
    <row r="201" spans="1:24" ht="28" x14ac:dyDescent="0.15">
      <c r="A201" s="2" t="s">
        <v>444</v>
      </c>
      <c r="B201" s="8" t="s">
        <v>123</v>
      </c>
      <c r="C201" s="23" t="str">
        <f t="shared" si="3"/>
        <v>P10-3B</v>
      </c>
      <c r="D201" s="9" t="s">
        <v>52</v>
      </c>
      <c r="E201" s="9"/>
      <c r="F201" s="9" t="s">
        <v>372</v>
      </c>
      <c r="G201" s="30" t="s">
        <v>794</v>
      </c>
      <c r="H201" s="9" t="s">
        <v>91</v>
      </c>
      <c r="I201" s="8" t="s">
        <v>451</v>
      </c>
      <c r="J201" s="10"/>
      <c r="K201" s="10"/>
      <c r="L201" s="10"/>
      <c r="M201" s="10"/>
      <c r="N201" s="10"/>
      <c r="O201" s="10"/>
      <c r="P201" s="10"/>
      <c r="Q201" s="10"/>
      <c r="R201" s="10"/>
      <c r="S201" s="10"/>
      <c r="T201" s="10"/>
      <c r="U201" s="10"/>
      <c r="V201" s="10"/>
      <c r="W201" s="10"/>
      <c r="X201" s="10"/>
    </row>
    <row r="202" spans="1:24" ht="28" x14ac:dyDescent="0.15">
      <c r="A202" s="2" t="s">
        <v>444</v>
      </c>
      <c r="B202" s="8" t="s">
        <v>123</v>
      </c>
      <c r="C202" s="23" t="str">
        <f t="shared" si="3"/>
        <v>P10-3B</v>
      </c>
      <c r="D202" s="9" t="s">
        <v>52</v>
      </c>
      <c r="E202" s="9"/>
      <c r="F202" s="9"/>
      <c r="G202" s="9" t="s">
        <v>54</v>
      </c>
      <c r="H202" s="9"/>
      <c r="I202" s="9" t="s">
        <v>455</v>
      </c>
      <c r="J202" s="10"/>
      <c r="K202" s="10"/>
      <c r="L202" s="10"/>
      <c r="M202" s="10"/>
      <c r="N202" s="10"/>
      <c r="O202" s="10"/>
      <c r="P202" s="10"/>
      <c r="Q202" s="10"/>
      <c r="R202" s="10"/>
      <c r="S202" s="10"/>
      <c r="T202" s="10"/>
      <c r="U202" s="10"/>
      <c r="V202" s="10"/>
      <c r="W202" s="10"/>
      <c r="X202" s="10"/>
    </row>
    <row r="203" spans="1:24" ht="28" x14ac:dyDescent="0.15">
      <c r="A203" s="2" t="s">
        <v>444</v>
      </c>
      <c r="B203" s="8" t="s">
        <v>123</v>
      </c>
      <c r="C203" s="23" t="str">
        <f t="shared" si="3"/>
        <v>P10-3B</v>
      </c>
      <c r="D203" s="9" t="s">
        <v>52</v>
      </c>
      <c r="E203" s="9" t="s">
        <v>169</v>
      </c>
      <c r="F203" s="9"/>
      <c r="G203" s="9"/>
      <c r="H203" s="9"/>
      <c r="I203" s="9" t="s">
        <v>457</v>
      </c>
      <c r="J203" s="10"/>
      <c r="K203" s="10"/>
      <c r="L203" s="10"/>
      <c r="M203" s="10"/>
      <c r="N203" s="10"/>
      <c r="O203" s="10"/>
      <c r="P203" s="10"/>
      <c r="Q203" s="10"/>
      <c r="R203" s="10"/>
      <c r="S203" s="10"/>
      <c r="T203" s="10"/>
      <c r="U203" s="10"/>
      <c r="V203" s="10"/>
      <c r="W203" s="10"/>
      <c r="X203" s="10"/>
    </row>
    <row r="204" spans="1:24" ht="42" x14ac:dyDescent="0.15">
      <c r="A204" s="2" t="s">
        <v>444</v>
      </c>
      <c r="B204" s="8" t="s">
        <v>123</v>
      </c>
      <c r="C204" s="23" t="str">
        <f t="shared" si="3"/>
        <v>P10-3B</v>
      </c>
      <c r="D204" s="9" t="s">
        <v>52</v>
      </c>
      <c r="E204" s="9" t="s">
        <v>53</v>
      </c>
      <c r="F204" s="9" t="s">
        <v>152</v>
      </c>
      <c r="G204" s="9" t="s">
        <v>54</v>
      </c>
      <c r="H204" s="9" t="s">
        <v>55</v>
      </c>
      <c r="I204" s="9" t="s">
        <v>710</v>
      </c>
      <c r="J204" s="8" t="s">
        <v>711</v>
      </c>
      <c r="K204" s="10"/>
      <c r="L204" s="10"/>
      <c r="M204" s="10"/>
      <c r="N204" s="10"/>
      <c r="O204" s="10"/>
      <c r="P204" s="10"/>
      <c r="Q204" s="10"/>
      <c r="R204" s="10"/>
      <c r="S204" s="10"/>
      <c r="T204" s="10"/>
      <c r="U204" s="10"/>
      <c r="V204" s="10"/>
      <c r="W204" s="10"/>
      <c r="X204" s="10"/>
    </row>
    <row r="205" spans="1:24" ht="28" x14ac:dyDescent="0.15">
      <c r="A205" s="2" t="s">
        <v>444</v>
      </c>
      <c r="B205" s="8" t="s">
        <v>134</v>
      </c>
      <c r="C205" s="23" t="str">
        <f t="shared" si="3"/>
        <v>P10-4B</v>
      </c>
      <c r="D205" s="9" t="s">
        <v>94</v>
      </c>
      <c r="E205" s="9"/>
      <c r="F205" s="9" t="s">
        <v>107</v>
      </c>
      <c r="G205" s="9"/>
      <c r="H205" s="9" t="s">
        <v>91</v>
      </c>
      <c r="I205" s="9" t="s">
        <v>459</v>
      </c>
      <c r="J205" s="10"/>
      <c r="K205" s="10"/>
      <c r="L205" s="10"/>
      <c r="M205" s="10"/>
      <c r="N205" s="10"/>
      <c r="O205" s="10"/>
      <c r="P205" s="10"/>
      <c r="Q205" s="10"/>
      <c r="R205" s="10"/>
      <c r="S205" s="10"/>
      <c r="T205" s="10"/>
      <c r="U205" s="10"/>
      <c r="V205" s="10"/>
      <c r="W205" s="10"/>
      <c r="X205" s="10"/>
    </row>
    <row r="206" spans="1:24" ht="28" x14ac:dyDescent="0.15">
      <c r="A206" s="2" t="s">
        <v>444</v>
      </c>
      <c r="B206" s="8" t="s">
        <v>134</v>
      </c>
      <c r="C206" s="23" t="str">
        <f t="shared" si="3"/>
        <v>P10-4B</v>
      </c>
      <c r="D206" s="9" t="s">
        <v>52</v>
      </c>
      <c r="E206" s="9"/>
      <c r="F206" s="9" t="s">
        <v>152</v>
      </c>
      <c r="G206" s="9" t="s">
        <v>712</v>
      </c>
      <c r="H206" s="9" t="s">
        <v>91</v>
      </c>
      <c r="I206" s="9" t="s">
        <v>460</v>
      </c>
      <c r="J206" s="10"/>
      <c r="K206" s="10"/>
      <c r="L206" s="10"/>
      <c r="M206" s="10"/>
      <c r="N206" s="10"/>
      <c r="O206" s="10"/>
      <c r="P206" s="10"/>
      <c r="Q206" s="10"/>
      <c r="R206" s="10"/>
      <c r="S206" s="10"/>
      <c r="T206" s="10"/>
      <c r="U206" s="10"/>
      <c r="V206" s="10"/>
      <c r="W206" s="10"/>
      <c r="X206" s="10"/>
    </row>
    <row r="207" spans="1:24" ht="28" x14ac:dyDescent="0.15">
      <c r="A207" s="2" t="s">
        <v>444</v>
      </c>
      <c r="B207" s="8" t="s">
        <v>134</v>
      </c>
      <c r="C207" s="23" t="str">
        <f t="shared" si="3"/>
        <v>P10-4B</v>
      </c>
      <c r="D207" s="9" t="s">
        <v>52</v>
      </c>
      <c r="E207" s="9" t="s">
        <v>449</v>
      </c>
      <c r="F207" s="9" t="s">
        <v>152</v>
      </c>
      <c r="G207" s="9"/>
      <c r="H207" s="9" t="s">
        <v>91</v>
      </c>
      <c r="I207" s="9" t="s">
        <v>461</v>
      </c>
      <c r="J207" s="10"/>
      <c r="K207" s="10"/>
      <c r="L207" s="10"/>
      <c r="M207" s="10"/>
      <c r="N207" s="10"/>
      <c r="O207" s="10"/>
      <c r="P207" s="10"/>
      <c r="Q207" s="10"/>
      <c r="R207" s="10"/>
      <c r="S207" s="10"/>
      <c r="T207" s="10"/>
      <c r="U207" s="10"/>
      <c r="V207" s="10"/>
      <c r="W207" s="10"/>
      <c r="X207" s="10"/>
    </row>
    <row r="208" spans="1:24" ht="42" x14ac:dyDescent="0.15">
      <c r="A208" s="2" t="s">
        <v>444</v>
      </c>
      <c r="B208" s="8" t="s">
        <v>146</v>
      </c>
      <c r="C208" s="23" t="str">
        <f t="shared" si="3"/>
        <v>P10-5B</v>
      </c>
      <c r="D208" s="9" t="s">
        <v>90</v>
      </c>
      <c r="E208" s="30" t="s">
        <v>760</v>
      </c>
      <c r="F208" s="9"/>
      <c r="G208" s="9" t="s">
        <v>713</v>
      </c>
      <c r="H208" s="9" t="s">
        <v>91</v>
      </c>
      <c r="I208" s="9" t="s">
        <v>464</v>
      </c>
      <c r="J208" s="8" t="s">
        <v>714</v>
      </c>
      <c r="K208" s="10"/>
      <c r="L208" s="10"/>
      <c r="M208" s="10"/>
      <c r="N208" s="10"/>
      <c r="O208" s="10"/>
      <c r="P208" s="10"/>
      <c r="Q208" s="10"/>
      <c r="R208" s="10"/>
      <c r="S208" s="10"/>
      <c r="T208" s="10"/>
      <c r="U208" s="10"/>
      <c r="V208" s="10"/>
      <c r="W208" s="10"/>
      <c r="X208" s="10"/>
    </row>
    <row r="209" spans="1:24" ht="28" x14ac:dyDescent="0.15">
      <c r="A209" s="2" t="s">
        <v>444</v>
      </c>
      <c r="B209" s="8" t="s">
        <v>157</v>
      </c>
      <c r="C209" s="23" t="str">
        <f t="shared" si="3"/>
        <v>P10-6B</v>
      </c>
      <c r="D209" s="9" t="s">
        <v>52</v>
      </c>
      <c r="E209" s="9"/>
      <c r="F209" s="9"/>
      <c r="G209" s="9" t="s">
        <v>715</v>
      </c>
      <c r="H209" s="9" t="s">
        <v>324</v>
      </c>
      <c r="I209" s="9" t="s">
        <v>468</v>
      </c>
      <c r="J209" s="10"/>
      <c r="K209" s="10"/>
      <c r="L209" s="10"/>
      <c r="M209" s="10"/>
      <c r="N209" s="10"/>
      <c r="O209" s="10"/>
      <c r="P209" s="10"/>
      <c r="Q209" s="10"/>
      <c r="R209" s="10"/>
      <c r="S209" s="10"/>
      <c r="T209" s="10"/>
      <c r="U209" s="10"/>
      <c r="V209" s="10"/>
      <c r="W209" s="10"/>
      <c r="X209" s="10"/>
    </row>
    <row r="210" spans="1:24" ht="14" x14ac:dyDescent="0.15">
      <c r="A210" s="2" t="s">
        <v>444</v>
      </c>
      <c r="B210" s="8" t="s">
        <v>157</v>
      </c>
      <c r="C210" s="23" t="str">
        <f t="shared" si="3"/>
        <v>P10-6B</v>
      </c>
      <c r="D210" s="9" t="s">
        <v>52</v>
      </c>
      <c r="E210" s="9" t="s">
        <v>449</v>
      </c>
      <c r="F210" s="9"/>
      <c r="G210" s="9" t="s">
        <v>613</v>
      </c>
      <c r="H210" s="9" t="s">
        <v>324</v>
      </c>
      <c r="I210" s="9" t="s">
        <v>469</v>
      </c>
      <c r="J210" s="10"/>
      <c r="K210" s="10"/>
      <c r="L210" s="10"/>
      <c r="M210" s="10"/>
      <c r="N210" s="10"/>
      <c r="O210" s="10"/>
      <c r="P210" s="10"/>
      <c r="Q210" s="10"/>
      <c r="R210" s="10"/>
      <c r="S210" s="10"/>
      <c r="T210" s="10"/>
      <c r="U210" s="10"/>
      <c r="V210" s="10"/>
      <c r="W210" s="10"/>
      <c r="X210" s="10"/>
    </row>
    <row r="211" spans="1:24" ht="28" x14ac:dyDescent="0.15">
      <c r="A211" s="2" t="s">
        <v>444</v>
      </c>
      <c r="B211" s="8" t="s">
        <v>157</v>
      </c>
      <c r="C211" s="23" t="str">
        <f t="shared" si="3"/>
        <v>P10-6B</v>
      </c>
      <c r="D211" s="9" t="s">
        <v>52</v>
      </c>
      <c r="E211" s="9"/>
      <c r="F211" s="9" t="s">
        <v>152</v>
      </c>
      <c r="G211" s="9" t="s">
        <v>462</v>
      </c>
      <c r="H211" s="9" t="s">
        <v>324</v>
      </c>
      <c r="I211" s="9" t="s">
        <v>471</v>
      </c>
      <c r="J211" s="10"/>
      <c r="K211" s="10"/>
      <c r="L211" s="10"/>
      <c r="M211" s="10"/>
      <c r="N211" s="10"/>
      <c r="O211" s="10"/>
      <c r="P211" s="10"/>
      <c r="Q211" s="10"/>
      <c r="R211" s="10"/>
      <c r="S211" s="10"/>
      <c r="T211" s="10"/>
      <c r="U211" s="10"/>
      <c r="V211" s="10"/>
      <c r="W211" s="10"/>
      <c r="X211" s="10"/>
    </row>
    <row r="212" spans="1:24" ht="28" x14ac:dyDescent="0.15">
      <c r="A212" s="2" t="s">
        <v>473</v>
      </c>
      <c r="B212" s="8" t="s">
        <v>6</v>
      </c>
      <c r="C212" s="23" t="str">
        <f t="shared" si="3"/>
        <v>P11-1A</v>
      </c>
      <c r="D212" s="9" t="s">
        <v>52</v>
      </c>
      <c r="E212" s="9" t="s">
        <v>449</v>
      </c>
      <c r="F212" s="9"/>
      <c r="G212" s="9" t="s">
        <v>54</v>
      </c>
      <c r="H212" s="9" t="s">
        <v>91</v>
      </c>
      <c r="I212" s="9" t="s">
        <v>474</v>
      </c>
      <c r="J212" s="8" t="s">
        <v>716</v>
      </c>
      <c r="K212" s="10"/>
      <c r="L212" s="10"/>
      <c r="M212" s="10"/>
      <c r="N212" s="10"/>
      <c r="O212" s="10"/>
      <c r="P212" s="10"/>
      <c r="Q212" s="10"/>
      <c r="R212" s="10"/>
      <c r="S212" s="10"/>
      <c r="T212" s="10"/>
      <c r="U212" s="10"/>
      <c r="V212" s="10"/>
      <c r="W212" s="10"/>
      <c r="X212" s="10"/>
    </row>
    <row r="213" spans="1:24" ht="28" x14ac:dyDescent="0.15">
      <c r="A213" s="2" t="s">
        <v>473</v>
      </c>
      <c r="B213" s="8" t="s">
        <v>6</v>
      </c>
      <c r="C213" s="23" t="str">
        <f t="shared" si="3"/>
        <v>P11-1A</v>
      </c>
      <c r="D213" s="9" t="s">
        <v>52</v>
      </c>
      <c r="E213" s="9" t="s">
        <v>53</v>
      </c>
      <c r="F213" s="9"/>
      <c r="G213" s="9"/>
      <c r="H213" s="22" t="s">
        <v>324</v>
      </c>
      <c r="I213" s="9" t="s">
        <v>475</v>
      </c>
      <c r="J213" s="8" t="s">
        <v>717</v>
      </c>
      <c r="K213" s="10"/>
      <c r="L213" s="10"/>
      <c r="M213" s="10"/>
      <c r="N213" s="10"/>
      <c r="O213" s="10"/>
      <c r="P213" s="10"/>
      <c r="Q213" s="10"/>
      <c r="R213" s="10"/>
      <c r="S213" s="10"/>
      <c r="T213" s="10"/>
      <c r="U213" s="10"/>
      <c r="V213" s="10"/>
      <c r="W213" s="10"/>
      <c r="X213" s="10"/>
    </row>
    <row r="214" spans="1:24" ht="28" x14ac:dyDescent="0.15">
      <c r="A214" s="2" t="s">
        <v>473</v>
      </c>
      <c r="B214" s="8" t="s">
        <v>6</v>
      </c>
      <c r="C214" s="23" t="str">
        <f t="shared" si="3"/>
        <v>P11-1A</v>
      </c>
      <c r="D214" s="9" t="s">
        <v>52</v>
      </c>
      <c r="E214" s="9" t="s">
        <v>53</v>
      </c>
      <c r="F214" s="9"/>
      <c r="G214" s="9"/>
      <c r="H214" s="22" t="s">
        <v>324</v>
      </c>
      <c r="I214" s="9" t="s">
        <v>475</v>
      </c>
      <c r="J214" s="8" t="s">
        <v>718</v>
      </c>
      <c r="K214" s="10"/>
      <c r="L214" s="10"/>
      <c r="M214" s="10"/>
      <c r="N214" s="10"/>
      <c r="O214" s="10"/>
      <c r="P214" s="10"/>
      <c r="Q214" s="10"/>
      <c r="R214" s="10"/>
      <c r="S214" s="10"/>
      <c r="T214" s="10"/>
      <c r="U214" s="10"/>
      <c r="V214" s="10"/>
      <c r="W214" s="10"/>
      <c r="X214" s="10"/>
    </row>
    <row r="215" spans="1:24" ht="42" x14ac:dyDescent="0.15">
      <c r="A215" s="2" t="s">
        <v>473</v>
      </c>
      <c r="B215" s="8" t="s">
        <v>6</v>
      </c>
      <c r="C215" s="23" t="str">
        <f t="shared" si="3"/>
        <v>P11-1A</v>
      </c>
      <c r="D215" s="9" t="s">
        <v>52</v>
      </c>
      <c r="E215" s="9" t="s">
        <v>53</v>
      </c>
      <c r="F215" s="9"/>
      <c r="G215" s="9" t="s">
        <v>54</v>
      </c>
      <c r="H215" s="9" t="s">
        <v>91</v>
      </c>
      <c r="I215" s="9" t="s">
        <v>476</v>
      </c>
      <c r="J215" s="8" t="s">
        <v>719</v>
      </c>
      <c r="K215" s="10"/>
      <c r="L215" s="10"/>
      <c r="M215" s="10"/>
      <c r="N215" s="10"/>
      <c r="O215" s="10"/>
      <c r="P215" s="10"/>
      <c r="Q215" s="10"/>
      <c r="R215" s="10"/>
      <c r="S215" s="10"/>
      <c r="T215" s="10"/>
      <c r="U215" s="10"/>
      <c r="V215" s="10"/>
      <c r="W215" s="10"/>
      <c r="X215" s="10"/>
    </row>
    <row r="216" spans="1:24" ht="28" x14ac:dyDescent="0.15">
      <c r="A216" s="2" t="s">
        <v>473</v>
      </c>
      <c r="B216" s="8" t="s">
        <v>40</v>
      </c>
      <c r="C216" s="23" t="str">
        <f t="shared" si="3"/>
        <v>P11-2A</v>
      </c>
      <c r="D216" s="9" t="s">
        <v>52</v>
      </c>
      <c r="E216" s="9" t="s">
        <v>449</v>
      </c>
      <c r="F216" s="9" t="s">
        <v>720</v>
      </c>
      <c r="G216" s="9" t="s">
        <v>244</v>
      </c>
      <c r="H216" s="9" t="s">
        <v>91</v>
      </c>
      <c r="I216" s="9" t="s">
        <v>477</v>
      </c>
      <c r="J216" s="8" t="s">
        <v>721</v>
      </c>
      <c r="K216" s="10"/>
      <c r="L216" s="10"/>
      <c r="M216" s="10"/>
      <c r="N216" s="10"/>
      <c r="O216" s="10"/>
      <c r="P216" s="10"/>
      <c r="Q216" s="10"/>
      <c r="R216" s="10"/>
      <c r="S216" s="10"/>
      <c r="T216" s="10"/>
      <c r="U216" s="10"/>
      <c r="V216" s="10"/>
      <c r="W216" s="10"/>
      <c r="X216" s="10"/>
    </row>
    <row r="217" spans="1:24" ht="14" x14ac:dyDescent="0.15">
      <c r="A217" s="2" t="s">
        <v>473</v>
      </c>
      <c r="B217" s="8" t="s">
        <v>40</v>
      </c>
      <c r="C217" s="23" t="str">
        <f t="shared" si="3"/>
        <v>P11-2A</v>
      </c>
      <c r="D217" s="9" t="s">
        <v>52</v>
      </c>
      <c r="E217" s="9" t="s">
        <v>609</v>
      </c>
      <c r="F217" s="9"/>
      <c r="G217" s="9"/>
      <c r="H217" s="9" t="s">
        <v>91</v>
      </c>
      <c r="I217" s="9" t="s">
        <v>482</v>
      </c>
      <c r="J217" s="10"/>
      <c r="K217" s="10"/>
      <c r="L217" s="10"/>
      <c r="M217" s="10"/>
      <c r="N217" s="10"/>
      <c r="O217" s="10"/>
      <c r="P217" s="10"/>
      <c r="Q217" s="10"/>
      <c r="R217" s="10"/>
      <c r="S217" s="10"/>
      <c r="T217" s="10"/>
      <c r="U217" s="10"/>
      <c r="V217" s="10"/>
      <c r="W217" s="10"/>
      <c r="X217" s="10"/>
    </row>
    <row r="218" spans="1:24" ht="28" x14ac:dyDescent="0.15">
      <c r="A218" s="2" t="s">
        <v>473</v>
      </c>
      <c r="B218" s="8" t="s">
        <v>40</v>
      </c>
      <c r="C218" s="23" t="str">
        <f t="shared" si="3"/>
        <v>P11-2A</v>
      </c>
      <c r="D218" s="9" t="s">
        <v>52</v>
      </c>
      <c r="E218" s="9" t="s">
        <v>449</v>
      </c>
      <c r="F218" s="9" t="s">
        <v>720</v>
      </c>
      <c r="G218" s="9" t="s">
        <v>244</v>
      </c>
      <c r="H218" s="9" t="s">
        <v>91</v>
      </c>
      <c r="I218" s="9" t="s">
        <v>484</v>
      </c>
      <c r="J218" s="10"/>
      <c r="K218" s="10"/>
      <c r="L218" s="10"/>
      <c r="M218" s="10"/>
      <c r="N218" s="10"/>
      <c r="O218" s="10"/>
      <c r="P218" s="10"/>
      <c r="Q218" s="10"/>
      <c r="R218" s="10"/>
      <c r="S218" s="10"/>
      <c r="T218" s="10"/>
      <c r="U218" s="10"/>
      <c r="V218" s="10"/>
      <c r="W218" s="10"/>
      <c r="X218" s="10"/>
    </row>
    <row r="219" spans="1:24" ht="28" x14ac:dyDescent="0.15">
      <c r="A219" s="2" t="s">
        <v>473</v>
      </c>
      <c r="B219" s="8" t="s">
        <v>51</v>
      </c>
      <c r="C219" s="23" t="str">
        <f t="shared" si="3"/>
        <v>P11-3A</v>
      </c>
      <c r="D219" s="9" t="s">
        <v>52</v>
      </c>
      <c r="E219" s="9" t="s">
        <v>53</v>
      </c>
      <c r="F219" s="9" t="s">
        <v>152</v>
      </c>
      <c r="G219" s="9"/>
      <c r="H219" s="22" t="s">
        <v>324</v>
      </c>
      <c r="I219" s="9" t="s">
        <v>485</v>
      </c>
      <c r="J219" s="8" t="s">
        <v>722</v>
      </c>
      <c r="K219" s="10"/>
      <c r="L219" s="10"/>
      <c r="M219" s="10"/>
      <c r="N219" s="10"/>
      <c r="O219" s="10"/>
      <c r="P219" s="10"/>
      <c r="Q219" s="10"/>
      <c r="R219" s="10"/>
      <c r="S219" s="10"/>
      <c r="T219" s="10"/>
      <c r="U219" s="10"/>
      <c r="V219" s="10"/>
      <c r="W219" s="10"/>
      <c r="X219" s="10"/>
    </row>
    <row r="220" spans="1:24" ht="28" x14ac:dyDescent="0.15">
      <c r="A220" s="2" t="s">
        <v>473</v>
      </c>
      <c r="B220" s="8" t="s">
        <v>51</v>
      </c>
      <c r="C220" s="23" t="str">
        <f t="shared" si="3"/>
        <v>P11-3A</v>
      </c>
      <c r="D220" s="9" t="s">
        <v>94</v>
      </c>
      <c r="E220" s="9"/>
      <c r="F220" s="9"/>
      <c r="G220" s="9"/>
      <c r="H220" s="9" t="s">
        <v>91</v>
      </c>
      <c r="I220" s="9"/>
      <c r="J220" s="8" t="s">
        <v>723</v>
      </c>
      <c r="K220" s="10"/>
      <c r="L220" s="10"/>
      <c r="M220" s="10"/>
      <c r="N220" s="10"/>
      <c r="O220" s="10"/>
      <c r="P220" s="10"/>
      <c r="Q220" s="10"/>
      <c r="R220" s="10"/>
      <c r="S220" s="10"/>
      <c r="T220" s="10"/>
      <c r="U220" s="10"/>
      <c r="V220" s="10"/>
      <c r="W220" s="10"/>
      <c r="X220" s="10"/>
    </row>
    <row r="221" spans="1:24" ht="14" x14ac:dyDescent="0.15">
      <c r="A221" s="2" t="s">
        <v>473</v>
      </c>
      <c r="B221" s="8" t="s">
        <v>67</v>
      </c>
      <c r="C221" s="23" t="str">
        <f t="shared" si="3"/>
        <v>P11-4A</v>
      </c>
      <c r="D221" s="30" t="s">
        <v>638</v>
      </c>
      <c r="E221" s="9"/>
      <c r="F221" s="9"/>
      <c r="G221" s="9"/>
      <c r="H221" s="9" t="s">
        <v>55</v>
      </c>
      <c r="I221" s="9" t="s">
        <v>487</v>
      </c>
      <c r="J221" s="8" t="s">
        <v>724</v>
      </c>
      <c r="K221" s="10"/>
      <c r="L221" s="10"/>
      <c r="M221" s="10"/>
      <c r="N221" s="10"/>
      <c r="O221" s="10"/>
      <c r="P221" s="10"/>
      <c r="Q221" s="10"/>
      <c r="R221" s="10"/>
      <c r="S221" s="10"/>
      <c r="T221" s="10"/>
      <c r="U221" s="10"/>
      <c r="V221" s="10"/>
      <c r="W221" s="10"/>
      <c r="X221" s="10"/>
    </row>
    <row r="222" spans="1:24" ht="42" x14ac:dyDescent="0.15">
      <c r="A222" s="2" t="s">
        <v>473</v>
      </c>
      <c r="B222" s="8" t="s">
        <v>67</v>
      </c>
      <c r="C222" s="23" t="str">
        <f t="shared" si="3"/>
        <v>P11-4A</v>
      </c>
      <c r="D222" s="30" t="s">
        <v>638</v>
      </c>
      <c r="E222" s="30" t="s">
        <v>760</v>
      </c>
      <c r="F222" s="9"/>
      <c r="G222" s="9"/>
      <c r="H222" s="9" t="s">
        <v>55</v>
      </c>
      <c r="I222" s="9" t="s">
        <v>489</v>
      </c>
      <c r="J222" s="10"/>
      <c r="K222" s="10"/>
      <c r="L222" s="10"/>
      <c r="M222" s="10"/>
      <c r="N222" s="10"/>
      <c r="O222" s="10"/>
      <c r="P222" s="10"/>
      <c r="Q222" s="10"/>
      <c r="R222" s="10"/>
      <c r="S222" s="10"/>
      <c r="T222" s="10"/>
      <c r="U222" s="10"/>
      <c r="V222" s="10"/>
      <c r="W222" s="10"/>
      <c r="X222" s="10"/>
    </row>
    <row r="223" spans="1:24" ht="14" x14ac:dyDescent="0.15">
      <c r="A223" s="2" t="s">
        <v>473</v>
      </c>
      <c r="B223" s="8" t="s">
        <v>71</v>
      </c>
      <c r="C223" s="23" t="str">
        <f t="shared" si="3"/>
        <v>P11-5A</v>
      </c>
      <c r="D223" s="9" t="s">
        <v>90</v>
      </c>
      <c r="E223" s="9" t="s">
        <v>449</v>
      </c>
      <c r="F223" s="9"/>
      <c r="G223" s="9" t="s">
        <v>274</v>
      </c>
      <c r="H223" s="9" t="s">
        <v>91</v>
      </c>
      <c r="I223" s="9" t="s">
        <v>490</v>
      </c>
      <c r="J223" s="8" t="s">
        <v>725</v>
      </c>
      <c r="K223" s="10"/>
      <c r="L223" s="10"/>
      <c r="M223" s="10"/>
      <c r="N223" s="10"/>
      <c r="O223" s="10"/>
      <c r="P223" s="10"/>
      <c r="Q223" s="10"/>
      <c r="R223" s="10"/>
      <c r="S223" s="10"/>
      <c r="T223" s="10"/>
      <c r="U223" s="10"/>
      <c r="V223" s="10"/>
      <c r="W223" s="10"/>
      <c r="X223" s="10"/>
    </row>
    <row r="224" spans="1:24" ht="14" x14ac:dyDescent="0.15">
      <c r="A224" s="2" t="s">
        <v>473</v>
      </c>
      <c r="B224" s="8" t="s">
        <v>71</v>
      </c>
      <c r="C224" s="23" t="str">
        <f t="shared" si="3"/>
        <v>P11-5A</v>
      </c>
      <c r="D224" s="10"/>
      <c r="E224" s="10"/>
      <c r="F224" s="10"/>
      <c r="G224" s="10"/>
      <c r="H224" s="10"/>
      <c r="I224" s="10"/>
      <c r="J224" s="8" t="s">
        <v>726</v>
      </c>
      <c r="K224" s="10"/>
      <c r="L224" s="10"/>
      <c r="M224" s="10"/>
      <c r="N224" s="10"/>
      <c r="O224" s="10"/>
      <c r="P224" s="10"/>
      <c r="Q224" s="10"/>
      <c r="R224" s="10"/>
      <c r="S224" s="10"/>
      <c r="T224" s="10"/>
      <c r="U224" s="10"/>
      <c r="V224" s="10"/>
      <c r="W224" s="10"/>
      <c r="X224" s="10"/>
    </row>
    <row r="225" spans="1:24" ht="42" x14ac:dyDescent="0.15">
      <c r="A225" s="2" t="s">
        <v>473</v>
      </c>
      <c r="B225" s="8" t="s">
        <v>71</v>
      </c>
      <c r="C225" s="23" t="str">
        <f t="shared" si="3"/>
        <v>P11-5A</v>
      </c>
      <c r="D225" s="9" t="s">
        <v>90</v>
      </c>
      <c r="E225" s="9"/>
      <c r="F225" s="9" t="s">
        <v>727</v>
      </c>
      <c r="G225" s="9"/>
      <c r="H225" s="9" t="s">
        <v>55</v>
      </c>
      <c r="I225" s="9" t="s">
        <v>491</v>
      </c>
      <c r="J225" s="8" t="s">
        <v>728</v>
      </c>
      <c r="K225" s="10"/>
      <c r="L225" s="10"/>
      <c r="M225" s="10"/>
      <c r="N225" s="10"/>
      <c r="O225" s="10"/>
      <c r="P225" s="10"/>
      <c r="Q225" s="10"/>
      <c r="R225" s="10"/>
      <c r="S225" s="10"/>
      <c r="T225" s="10"/>
      <c r="U225" s="10"/>
      <c r="V225" s="10"/>
      <c r="W225" s="10"/>
      <c r="X225" s="10"/>
    </row>
    <row r="226" spans="1:24" ht="56" x14ac:dyDescent="0.15">
      <c r="A226" s="2" t="s">
        <v>473</v>
      </c>
      <c r="B226" s="8" t="s">
        <v>71</v>
      </c>
      <c r="C226" s="23" t="str">
        <f t="shared" si="3"/>
        <v>P11-5A</v>
      </c>
      <c r="D226" s="9" t="s">
        <v>52</v>
      </c>
      <c r="E226" s="9" t="s">
        <v>169</v>
      </c>
      <c r="F226" s="9" t="s">
        <v>152</v>
      </c>
      <c r="G226" s="9"/>
      <c r="H226" s="9"/>
      <c r="I226" s="9" t="s">
        <v>492</v>
      </c>
      <c r="J226" s="8" t="s">
        <v>729</v>
      </c>
      <c r="K226" s="10"/>
      <c r="L226" s="10"/>
      <c r="M226" s="10"/>
      <c r="N226" s="10"/>
      <c r="O226" s="10"/>
      <c r="P226" s="10"/>
      <c r="Q226" s="10"/>
      <c r="R226" s="10"/>
      <c r="S226" s="10"/>
      <c r="T226" s="10"/>
      <c r="U226" s="10"/>
      <c r="V226" s="10"/>
      <c r="W226" s="10"/>
      <c r="X226" s="10"/>
    </row>
    <row r="227" spans="1:24" ht="14" x14ac:dyDescent="0.15">
      <c r="A227" s="2" t="s">
        <v>473</v>
      </c>
      <c r="B227" s="8" t="s">
        <v>71</v>
      </c>
      <c r="C227" s="23" t="str">
        <f t="shared" si="3"/>
        <v>P11-5A</v>
      </c>
      <c r="D227" s="10"/>
      <c r="E227" s="10"/>
      <c r="F227" s="10"/>
      <c r="G227" s="10"/>
      <c r="H227" s="8" t="s">
        <v>91</v>
      </c>
      <c r="I227" s="10"/>
      <c r="J227" s="8" t="s">
        <v>730</v>
      </c>
      <c r="K227" s="10"/>
      <c r="L227" s="10"/>
      <c r="M227" s="10"/>
      <c r="N227" s="10"/>
      <c r="O227" s="10"/>
      <c r="P227" s="10"/>
      <c r="Q227" s="10"/>
      <c r="R227" s="10"/>
      <c r="S227" s="10"/>
      <c r="T227" s="10"/>
      <c r="U227" s="10"/>
      <c r="V227" s="10"/>
      <c r="W227" s="10"/>
      <c r="X227" s="10"/>
    </row>
    <row r="228" spans="1:24" ht="14" x14ac:dyDescent="0.15">
      <c r="A228" s="2" t="s">
        <v>473</v>
      </c>
      <c r="B228" s="8" t="s">
        <v>80</v>
      </c>
      <c r="C228" s="23" t="str">
        <f t="shared" si="3"/>
        <v>P11-6A</v>
      </c>
      <c r="D228" s="9" t="s">
        <v>52</v>
      </c>
      <c r="E228" s="9" t="s">
        <v>53</v>
      </c>
      <c r="F228" s="9" t="s">
        <v>574</v>
      </c>
      <c r="G228" s="9" t="s">
        <v>644</v>
      </c>
      <c r="H228" s="9" t="s">
        <v>91</v>
      </c>
      <c r="I228" s="9"/>
      <c r="J228" s="8" t="s">
        <v>660</v>
      </c>
      <c r="K228" s="10"/>
      <c r="L228" s="10"/>
      <c r="M228" s="10"/>
      <c r="N228" s="10"/>
      <c r="O228" s="10"/>
      <c r="P228" s="10"/>
      <c r="Q228" s="10"/>
      <c r="R228" s="10"/>
      <c r="S228" s="10"/>
      <c r="T228" s="10"/>
      <c r="U228" s="10"/>
      <c r="V228" s="10"/>
      <c r="W228" s="10"/>
      <c r="X228" s="10"/>
    </row>
    <row r="229" spans="1:24" ht="14" x14ac:dyDescent="0.15">
      <c r="A229" s="2" t="s">
        <v>473</v>
      </c>
      <c r="B229" s="8" t="s">
        <v>80</v>
      </c>
      <c r="C229" s="23" t="str">
        <f t="shared" si="3"/>
        <v>P11-6A</v>
      </c>
      <c r="D229" s="9" t="s">
        <v>52</v>
      </c>
      <c r="E229" s="9"/>
      <c r="F229" s="9"/>
      <c r="G229" s="9" t="s">
        <v>244</v>
      </c>
      <c r="H229" s="9"/>
      <c r="I229" s="9" t="s">
        <v>493</v>
      </c>
      <c r="J229" s="8" t="s">
        <v>731</v>
      </c>
      <c r="K229" s="10"/>
      <c r="L229" s="10"/>
      <c r="M229" s="10"/>
      <c r="N229" s="10"/>
      <c r="O229" s="10"/>
      <c r="P229" s="10"/>
      <c r="Q229" s="10"/>
      <c r="R229" s="10"/>
      <c r="S229" s="10"/>
      <c r="T229" s="10"/>
      <c r="U229" s="10"/>
      <c r="V229" s="10"/>
      <c r="W229" s="10"/>
      <c r="X229" s="10"/>
    </row>
    <row r="230" spans="1:24" ht="28" x14ac:dyDescent="0.15">
      <c r="A230" s="2" t="s">
        <v>494</v>
      </c>
      <c r="B230" s="8" t="s">
        <v>88</v>
      </c>
      <c r="C230" s="23" t="str">
        <f t="shared" si="3"/>
        <v>P12-1B</v>
      </c>
      <c r="D230" s="9" t="s">
        <v>94</v>
      </c>
      <c r="E230" s="9" t="s">
        <v>449</v>
      </c>
      <c r="F230" s="9"/>
      <c r="G230" s="9"/>
      <c r="H230" s="9" t="s">
        <v>91</v>
      </c>
      <c r="I230" s="9" t="s">
        <v>495</v>
      </c>
      <c r="J230" s="8" t="s">
        <v>732</v>
      </c>
      <c r="K230" s="10"/>
      <c r="L230" s="10"/>
      <c r="M230" s="10"/>
      <c r="N230" s="10"/>
      <c r="O230" s="10"/>
      <c r="P230" s="10"/>
      <c r="Q230" s="10"/>
      <c r="R230" s="10"/>
      <c r="S230" s="10"/>
      <c r="T230" s="10"/>
      <c r="U230" s="10"/>
      <c r="V230" s="10"/>
      <c r="W230" s="10"/>
      <c r="X230" s="10"/>
    </row>
    <row r="231" spans="1:24" ht="28" x14ac:dyDescent="0.15">
      <c r="A231" s="2" t="s">
        <v>494</v>
      </c>
      <c r="B231" s="8" t="s">
        <v>88</v>
      </c>
      <c r="C231" s="23" t="str">
        <f t="shared" si="3"/>
        <v>P12-1B</v>
      </c>
      <c r="D231" s="9" t="s">
        <v>733</v>
      </c>
      <c r="E231" s="9" t="s">
        <v>449</v>
      </c>
      <c r="F231" s="9" t="s">
        <v>152</v>
      </c>
      <c r="G231" s="9" t="s">
        <v>734</v>
      </c>
      <c r="H231" s="22" t="s">
        <v>91</v>
      </c>
      <c r="I231" s="9" t="s">
        <v>497</v>
      </c>
      <c r="J231" s="10"/>
      <c r="K231" s="10"/>
      <c r="L231" s="10"/>
      <c r="M231" s="10"/>
      <c r="N231" s="10"/>
      <c r="O231" s="10"/>
      <c r="P231" s="10"/>
      <c r="Q231" s="10"/>
      <c r="R231" s="10"/>
      <c r="S231" s="10"/>
      <c r="T231" s="10"/>
      <c r="U231" s="10"/>
      <c r="V231" s="10"/>
      <c r="W231" s="10"/>
      <c r="X231" s="10"/>
    </row>
    <row r="232" spans="1:24" ht="28" x14ac:dyDescent="0.15">
      <c r="A232" s="2" t="s">
        <v>494</v>
      </c>
      <c r="B232" s="8" t="s">
        <v>88</v>
      </c>
      <c r="C232" s="23" t="str">
        <f t="shared" si="3"/>
        <v>P12-1B</v>
      </c>
      <c r="D232" s="9" t="s">
        <v>94</v>
      </c>
      <c r="E232" s="9" t="s">
        <v>449</v>
      </c>
      <c r="F232" s="9"/>
      <c r="G232" s="9"/>
      <c r="H232" s="9" t="s">
        <v>91</v>
      </c>
      <c r="I232" s="9" t="s">
        <v>499</v>
      </c>
      <c r="J232" s="10"/>
      <c r="K232" s="10"/>
      <c r="L232" s="10"/>
      <c r="M232" s="10"/>
      <c r="N232" s="10"/>
      <c r="O232" s="10"/>
      <c r="P232" s="10"/>
      <c r="Q232" s="10"/>
      <c r="R232" s="10"/>
      <c r="S232" s="10"/>
      <c r="T232" s="10"/>
      <c r="U232" s="10"/>
      <c r="V232" s="10"/>
      <c r="W232" s="10"/>
      <c r="X232" s="10"/>
    </row>
    <row r="233" spans="1:24" ht="28" x14ac:dyDescent="0.15">
      <c r="A233" s="2" t="s">
        <v>494</v>
      </c>
      <c r="B233" s="8" t="s">
        <v>88</v>
      </c>
      <c r="C233" s="23" t="str">
        <f t="shared" si="3"/>
        <v>P12-1B</v>
      </c>
      <c r="D233" s="9" t="s">
        <v>94</v>
      </c>
      <c r="E233" s="9" t="s">
        <v>449</v>
      </c>
      <c r="F233" s="9" t="s">
        <v>152</v>
      </c>
      <c r="G233" s="9"/>
      <c r="H233" s="9" t="s">
        <v>91</v>
      </c>
      <c r="I233" s="9" t="s">
        <v>500</v>
      </c>
      <c r="J233" s="10"/>
      <c r="K233" s="10"/>
      <c r="L233" s="10"/>
      <c r="M233" s="10"/>
      <c r="N233" s="10"/>
      <c r="O233" s="10"/>
      <c r="P233" s="10"/>
      <c r="Q233" s="10"/>
      <c r="R233" s="10"/>
      <c r="S233" s="10"/>
      <c r="T233" s="10"/>
      <c r="U233" s="10"/>
      <c r="V233" s="10"/>
      <c r="W233" s="10"/>
      <c r="X233" s="10"/>
    </row>
    <row r="234" spans="1:24" ht="14" x14ac:dyDescent="0.15">
      <c r="A234" s="2" t="s">
        <v>494</v>
      </c>
      <c r="B234" s="8" t="s">
        <v>117</v>
      </c>
      <c r="C234" s="23" t="str">
        <f t="shared" si="3"/>
        <v>P12-2B</v>
      </c>
      <c r="D234" s="9" t="s">
        <v>94</v>
      </c>
      <c r="E234" s="9" t="s">
        <v>449</v>
      </c>
      <c r="F234" s="9"/>
      <c r="G234" s="9"/>
      <c r="H234" s="9" t="s">
        <v>91</v>
      </c>
      <c r="I234" s="9" t="s">
        <v>501</v>
      </c>
      <c r="J234" s="10"/>
      <c r="K234" s="10"/>
      <c r="L234" s="10"/>
      <c r="M234" s="10"/>
      <c r="N234" s="10"/>
      <c r="O234" s="10"/>
      <c r="P234" s="10"/>
      <c r="Q234" s="10"/>
      <c r="R234" s="10"/>
      <c r="S234" s="10"/>
      <c r="T234" s="10"/>
      <c r="U234" s="10"/>
      <c r="V234" s="10"/>
      <c r="W234" s="10"/>
      <c r="X234" s="10"/>
    </row>
    <row r="235" spans="1:24" ht="28" x14ac:dyDescent="0.15">
      <c r="A235" s="2" t="s">
        <v>494</v>
      </c>
      <c r="B235" s="8" t="s">
        <v>117</v>
      </c>
      <c r="C235" s="23" t="str">
        <f t="shared" si="3"/>
        <v>P12-2B</v>
      </c>
      <c r="D235" s="9" t="s">
        <v>612</v>
      </c>
      <c r="E235" s="9" t="s">
        <v>449</v>
      </c>
      <c r="F235" s="9"/>
      <c r="G235" s="9" t="s">
        <v>615</v>
      </c>
      <c r="H235" s="9" t="s">
        <v>735</v>
      </c>
      <c r="I235" s="9" t="s">
        <v>502</v>
      </c>
      <c r="J235" s="10"/>
      <c r="K235" s="10"/>
      <c r="L235" s="10"/>
      <c r="M235" s="10"/>
      <c r="N235" s="10"/>
      <c r="O235" s="10"/>
      <c r="P235" s="10"/>
      <c r="Q235" s="10"/>
      <c r="R235" s="10"/>
      <c r="S235" s="10"/>
      <c r="T235" s="10"/>
      <c r="U235" s="10"/>
      <c r="V235" s="10"/>
      <c r="W235" s="10"/>
      <c r="X235" s="10"/>
    </row>
    <row r="236" spans="1:24" ht="14" x14ac:dyDescent="0.15">
      <c r="A236" s="2" t="s">
        <v>494</v>
      </c>
      <c r="B236" s="8" t="s">
        <v>117</v>
      </c>
      <c r="C236" s="23" t="str">
        <f t="shared" si="3"/>
        <v>P12-2B</v>
      </c>
      <c r="D236" s="9" t="s">
        <v>612</v>
      </c>
      <c r="E236" s="9"/>
      <c r="F236" s="9"/>
      <c r="G236" s="9" t="s">
        <v>736</v>
      </c>
      <c r="H236" s="9"/>
      <c r="I236" s="9" t="s">
        <v>504</v>
      </c>
      <c r="J236" s="10"/>
      <c r="K236" s="10"/>
      <c r="L236" s="10"/>
      <c r="M236" s="10"/>
      <c r="N236" s="10"/>
      <c r="O236" s="10"/>
      <c r="P236" s="10"/>
      <c r="Q236" s="10"/>
      <c r="R236" s="10"/>
      <c r="S236" s="10"/>
      <c r="T236" s="10"/>
      <c r="U236" s="10"/>
      <c r="V236" s="10"/>
      <c r="W236" s="10"/>
      <c r="X236" s="10"/>
    </row>
    <row r="237" spans="1:24" ht="28" x14ac:dyDescent="0.15">
      <c r="A237" s="2" t="s">
        <v>494</v>
      </c>
      <c r="B237" s="8" t="s">
        <v>117</v>
      </c>
      <c r="C237" s="23" t="str">
        <f t="shared" si="3"/>
        <v>P12-2B</v>
      </c>
      <c r="D237" s="9" t="s">
        <v>612</v>
      </c>
      <c r="E237" s="9" t="s">
        <v>169</v>
      </c>
      <c r="F237" s="9"/>
      <c r="G237" s="9" t="s">
        <v>615</v>
      </c>
      <c r="H237" s="9" t="s">
        <v>91</v>
      </c>
      <c r="I237" s="9" t="s">
        <v>505</v>
      </c>
      <c r="J237" s="10"/>
      <c r="K237" s="10"/>
      <c r="L237" s="10"/>
      <c r="M237" s="10"/>
      <c r="N237" s="10"/>
      <c r="O237" s="10"/>
      <c r="P237" s="10"/>
      <c r="Q237" s="10"/>
      <c r="R237" s="10"/>
      <c r="S237" s="10"/>
      <c r="T237" s="10"/>
      <c r="U237" s="10"/>
      <c r="V237" s="10"/>
      <c r="W237" s="10"/>
      <c r="X237" s="10"/>
    </row>
    <row r="238" spans="1:24" ht="28" x14ac:dyDescent="0.15">
      <c r="A238" s="2" t="s">
        <v>494</v>
      </c>
      <c r="B238" s="8" t="s">
        <v>117</v>
      </c>
      <c r="C238" s="23" t="str">
        <f t="shared" si="3"/>
        <v>P12-2B</v>
      </c>
      <c r="D238" s="9" t="s">
        <v>737</v>
      </c>
      <c r="E238" s="9" t="s">
        <v>449</v>
      </c>
      <c r="F238" s="9" t="s">
        <v>107</v>
      </c>
      <c r="G238" s="9"/>
      <c r="H238" s="9" t="s">
        <v>91</v>
      </c>
      <c r="I238" s="9" t="s">
        <v>508</v>
      </c>
      <c r="J238" s="10"/>
      <c r="K238" s="10"/>
      <c r="L238" s="10"/>
      <c r="M238" s="10"/>
      <c r="N238" s="10"/>
      <c r="O238" s="10"/>
      <c r="P238" s="10"/>
      <c r="Q238" s="10"/>
      <c r="R238" s="10"/>
      <c r="S238" s="10"/>
      <c r="T238" s="10"/>
      <c r="U238" s="10"/>
      <c r="V238" s="10"/>
      <c r="W238" s="10"/>
      <c r="X238" s="10"/>
    </row>
    <row r="239" spans="1:24" ht="42" x14ac:dyDescent="0.15">
      <c r="A239" s="2" t="s">
        <v>494</v>
      </c>
      <c r="B239" s="8" t="s">
        <v>117</v>
      </c>
      <c r="C239" s="23" t="str">
        <f t="shared" si="3"/>
        <v>P12-2B</v>
      </c>
      <c r="D239" s="9" t="s">
        <v>52</v>
      </c>
      <c r="E239" s="9" t="s">
        <v>449</v>
      </c>
      <c r="F239" s="9" t="s">
        <v>594</v>
      </c>
      <c r="G239" s="9"/>
      <c r="H239" s="9" t="s">
        <v>91</v>
      </c>
      <c r="I239" s="9" t="s">
        <v>510</v>
      </c>
      <c r="J239" s="10"/>
      <c r="K239" s="10"/>
      <c r="L239" s="10"/>
      <c r="M239" s="10"/>
      <c r="N239" s="10"/>
      <c r="O239" s="10"/>
      <c r="P239" s="10"/>
      <c r="Q239" s="10"/>
      <c r="R239" s="10"/>
      <c r="S239" s="10"/>
      <c r="T239" s="10"/>
      <c r="U239" s="10"/>
      <c r="V239" s="10"/>
      <c r="W239" s="10"/>
      <c r="X239" s="10"/>
    </row>
    <row r="240" spans="1:24" ht="14" x14ac:dyDescent="0.15">
      <c r="A240" s="2" t="s">
        <v>494</v>
      </c>
      <c r="B240" s="8" t="s">
        <v>123</v>
      </c>
      <c r="C240" s="23" t="str">
        <f t="shared" si="3"/>
        <v>P12-3B</v>
      </c>
      <c r="D240" s="9" t="s">
        <v>90</v>
      </c>
      <c r="E240" s="9"/>
      <c r="F240" s="9"/>
      <c r="G240" s="9"/>
      <c r="H240" s="9" t="s">
        <v>91</v>
      </c>
      <c r="I240" s="9" t="s">
        <v>511</v>
      </c>
      <c r="J240" s="10"/>
      <c r="K240" s="10"/>
      <c r="L240" s="10"/>
      <c r="M240" s="10"/>
      <c r="N240" s="10"/>
      <c r="O240" s="10"/>
      <c r="P240" s="10"/>
      <c r="Q240" s="10"/>
      <c r="R240" s="10"/>
      <c r="S240" s="10"/>
      <c r="T240" s="10"/>
      <c r="U240" s="10"/>
      <c r="V240" s="10"/>
      <c r="W240" s="10"/>
      <c r="X240" s="10"/>
    </row>
    <row r="241" spans="1:24" ht="42" x14ac:dyDescent="0.15">
      <c r="A241" s="2" t="s">
        <v>494</v>
      </c>
      <c r="B241" s="8" t="s">
        <v>123</v>
      </c>
      <c r="C241" s="23" t="str">
        <f t="shared" si="3"/>
        <v>P12-3B</v>
      </c>
      <c r="D241" s="9" t="s">
        <v>90</v>
      </c>
      <c r="E241" s="9" t="s">
        <v>53</v>
      </c>
      <c r="F241" s="9" t="s">
        <v>152</v>
      </c>
      <c r="G241" s="9"/>
      <c r="H241" s="22" t="s">
        <v>408</v>
      </c>
      <c r="I241" s="9" t="s">
        <v>512</v>
      </c>
      <c r="J241" s="8" t="s">
        <v>738</v>
      </c>
      <c r="K241" s="10"/>
      <c r="L241" s="10"/>
      <c r="M241" s="10"/>
      <c r="N241" s="10"/>
      <c r="O241" s="10"/>
      <c r="P241" s="10"/>
      <c r="Q241" s="10"/>
      <c r="R241" s="10"/>
      <c r="S241" s="10"/>
      <c r="T241" s="10"/>
      <c r="U241" s="10"/>
      <c r="V241" s="10"/>
      <c r="W241" s="10"/>
      <c r="X241" s="10"/>
    </row>
    <row r="242" spans="1:24" ht="14" x14ac:dyDescent="0.15">
      <c r="A242" s="2" t="s">
        <v>494</v>
      </c>
      <c r="B242" s="8" t="s">
        <v>123</v>
      </c>
      <c r="C242" s="23" t="str">
        <f t="shared" si="3"/>
        <v>P12-3B</v>
      </c>
      <c r="D242" s="9" t="s">
        <v>94</v>
      </c>
      <c r="E242" s="9"/>
      <c r="F242" s="9"/>
      <c r="G242" s="9" t="s">
        <v>54</v>
      </c>
      <c r="H242" s="9" t="s">
        <v>91</v>
      </c>
      <c r="I242" s="9" t="s">
        <v>514</v>
      </c>
      <c r="J242" s="8" t="s">
        <v>739</v>
      </c>
      <c r="K242" s="10"/>
      <c r="L242" s="10"/>
      <c r="M242" s="10"/>
      <c r="N242" s="10"/>
      <c r="O242" s="10"/>
      <c r="P242" s="10"/>
      <c r="Q242" s="10"/>
      <c r="R242" s="10"/>
      <c r="S242" s="10"/>
      <c r="T242" s="10"/>
      <c r="U242" s="10"/>
      <c r="V242" s="10"/>
      <c r="W242" s="10"/>
      <c r="X242" s="10"/>
    </row>
    <row r="243" spans="1:24" ht="14" x14ac:dyDescent="0.15">
      <c r="A243" s="2" t="s">
        <v>494</v>
      </c>
      <c r="B243" s="8" t="s">
        <v>123</v>
      </c>
      <c r="C243" s="23" t="str">
        <f t="shared" si="3"/>
        <v>P12-3B</v>
      </c>
      <c r="D243" s="9" t="s">
        <v>52</v>
      </c>
      <c r="E243" s="9" t="s">
        <v>53</v>
      </c>
      <c r="F243" s="9" t="s">
        <v>152</v>
      </c>
      <c r="G243" s="9"/>
      <c r="H243" s="22" t="s">
        <v>324</v>
      </c>
      <c r="I243" s="9" t="s">
        <v>515</v>
      </c>
      <c r="J243" s="10"/>
      <c r="K243" s="10"/>
      <c r="L243" s="10"/>
      <c r="M243" s="10"/>
      <c r="N243" s="10"/>
      <c r="O243" s="10"/>
      <c r="P243" s="10"/>
      <c r="Q243" s="10"/>
      <c r="R243" s="10"/>
      <c r="S243" s="10"/>
      <c r="T243" s="10"/>
      <c r="U243" s="10"/>
      <c r="V243" s="10"/>
      <c r="W243" s="10"/>
      <c r="X243" s="10"/>
    </row>
    <row r="244" spans="1:24" ht="28" x14ac:dyDescent="0.15">
      <c r="A244" s="2" t="s">
        <v>494</v>
      </c>
      <c r="B244" s="8" t="s">
        <v>134</v>
      </c>
      <c r="C244" s="23" t="str">
        <f t="shared" si="3"/>
        <v>P12-4B</v>
      </c>
      <c r="D244" s="9" t="s">
        <v>90</v>
      </c>
      <c r="E244" s="9" t="s">
        <v>449</v>
      </c>
      <c r="F244" s="9" t="s">
        <v>107</v>
      </c>
      <c r="G244" s="9" t="s">
        <v>697</v>
      </c>
      <c r="H244" s="9" t="s">
        <v>91</v>
      </c>
      <c r="I244" s="9" t="s">
        <v>518</v>
      </c>
      <c r="J244" s="10"/>
      <c r="K244" s="10"/>
      <c r="L244" s="10"/>
      <c r="M244" s="10"/>
      <c r="N244" s="10"/>
      <c r="O244" s="10"/>
      <c r="P244" s="10"/>
      <c r="Q244" s="10"/>
      <c r="R244" s="10"/>
      <c r="S244" s="10"/>
      <c r="T244" s="10"/>
      <c r="U244" s="10"/>
      <c r="V244" s="10"/>
      <c r="W244" s="10"/>
      <c r="X244" s="10"/>
    </row>
    <row r="245" spans="1:24" ht="28" x14ac:dyDescent="0.15">
      <c r="A245" s="2" t="s">
        <v>494</v>
      </c>
      <c r="B245" s="8" t="s">
        <v>134</v>
      </c>
      <c r="C245" s="23" t="str">
        <f t="shared" si="3"/>
        <v>P12-4B</v>
      </c>
      <c r="D245" s="9" t="s">
        <v>52</v>
      </c>
      <c r="E245" s="9" t="s">
        <v>53</v>
      </c>
      <c r="F245" s="9" t="s">
        <v>152</v>
      </c>
      <c r="G245" s="9"/>
      <c r="H245" s="22" t="s">
        <v>324</v>
      </c>
      <c r="I245" s="9" t="s">
        <v>520</v>
      </c>
      <c r="J245" s="10"/>
      <c r="K245" s="10"/>
      <c r="L245" s="10"/>
      <c r="M245" s="10"/>
      <c r="N245" s="10"/>
      <c r="O245" s="10"/>
      <c r="P245" s="10"/>
      <c r="Q245" s="10"/>
      <c r="R245" s="10"/>
      <c r="S245" s="10"/>
      <c r="T245" s="10"/>
      <c r="U245" s="10"/>
      <c r="V245" s="10"/>
      <c r="W245" s="10"/>
      <c r="X245" s="10"/>
    </row>
    <row r="246" spans="1:24" ht="28" x14ac:dyDescent="0.15">
      <c r="A246" s="2" t="s">
        <v>494</v>
      </c>
      <c r="B246" s="8" t="s">
        <v>134</v>
      </c>
      <c r="C246" s="23" t="str">
        <f t="shared" si="3"/>
        <v>P12-4B</v>
      </c>
      <c r="D246" s="9" t="s">
        <v>740</v>
      </c>
      <c r="E246" s="9" t="s">
        <v>449</v>
      </c>
      <c r="F246" s="9" t="s">
        <v>720</v>
      </c>
      <c r="G246" s="9" t="s">
        <v>407</v>
      </c>
      <c r="H246" s="9" t="s">
        <v>91</v>
      </c>
      <c r="I246" s="9" t="s">
        <v>521</v>
      </c>
      <c r="J246" s="10"/>
      <c r="K246" s="10"/>
      <c r="L246" s="10"/>
      <c r="M246" s="10"/>
      <c r="N246" s="10"/>
      <c r="O246" s="10"/>
      <c r="P246" s="10"/>
      <c r="Q246" s="10"/>
      <c r="R246" s="10"/>
      <c r="S246" s="10"/>
      <c r="T246" s="10"/>
      <c r="U246" s="10"/>
      <c r="V246" s="10"/>
      <c r="W246" s="10"/>
      <c r="X246" s="10"/>
    </row>
    <row r="247" spans="1:24" ht="28" x14ac:dyDescent="0.15">
      <c r="A247" s="2" t="s">
        <v>494</v>
      </c>
      <c r="B247" s="8" t="s">
        <v>134</v>
      </c>
      <c r="C247" s="23" t="str">
        <f t="shared" si="3"/>
        <v>P12-4B</v>
      </c>
      <c r="D247" s="9" t="s">
        <v>740</v>
      </c>
      <c r="E247" s="9" t="s">
        <v>449</v>
      </c>
      <c r="F247" s="9" t="s">
        <v>720</v>
      </c>
      <c r="G247" s="9" t="s">
        <v>615</v>
      </c>
      <c r="H247" s="9" t="s">
        <v>91</v>
      </c>
      <c r="I247" s="9" t="s">
        <v>523</v>
      </c>
      <c r="J247" s="10"/>
      <c r="K247" s="10"/>
      <c r="L247" s="10"/>
      <c r="M247" s="10"/>
      <c r="N247" s="10"/>
      <c r="O247" s="10"/>
      <c r="P247" s="10"/>
      <c r="Q247" s="10"/>
      <c r="R247" s="10"/>
      <c r="S247" s="10"/>
      <c r="T247" s="10"/>
      <c r="U247" s="10"/>
      <c r="V247" s="10"/>
      <c r="W247" s="10"/>
      <c r="X247" s="10"/>
    </row>
    <row r="248" spans="1:24" ht="28" x14ac:dyDescent="0.15">
      <c r="A248" s="2" t="s">
        <v>494</v>
      </c>
      <c r="B248" s="8" t="s">
        <v>146</v>
      </c>
      <c r="C248" s="23" t="str">
        <f t="shared" si="3"/>
        <v>P12-5B</v>
      </c>
      <c r="D248" s="9" t="s">
        <v>90</v>
      </c>
      <c r="E248" s="9" t="s">
        <v>449</v>
      </c>
      <c r="F248" s="9"/>
      <c r="G248" s="9" t="s">
        <v>628</v>
      </c>
      <c r="H248" s="9" t="s">
        <v>55</v>
      </c>
      <c r="I248" s="9" t="s">
        <v>525</v>
      </c>
      <c r="J248" s="10"/>
      <c r="K248" s="10"/>
      <c r="L248" s="10"/>
      <c r="M248" s="10"/>
      <c r="N248" s="10"/>
      <c r="O248" s="10"/>
      <c r="P248" s="10"/>
      <c r="Q248" s="10"/>
      <c r="R248" s="10"/>
      <c r="S248" s="10"/>
      <c r="T248" s="10"/>
      <c r="U248" s="10"/>
      <c r="V248" s="10"/>
      <c r="W248" s="10"/>
      <c r="X248" s="10"/>
    </row>
    <row r="249" spans="1:24" ht="14" x14ac:dyDescent="0.15">
      <c r="A249" s="2" t="s">
        <v>494</v>
      </c>
      <c r="B249" s="8" t="s">
        <v>146</v>
      </c>
      <c r="C249" s="23" t="str">
        <f t="shared" si="3"/>
        <v>P12-5B</v>
      </c>
      <c r="D249" s="9" t="s">
        <v>94</v>
      </c>
      <c r="E249" s="9"/>
      <c r="F249" s="9"/>
      <c r="G249" s="9" t="s">
        <v>628</v>
      </c>
      <c r="H249" s="9" t="s">
        <v>55</v>
      </c>
      <c r="I249" s="9" t="s">
        <v>526</v>
      </c>
      <c r="J249" s="10"/>
      <c r="K249" s="10"/>
      <c r="L249" s="10"/>
      <c r="M249" s="10"/>
      <c r="N249" s="10"/>
      <c r="O249" s="10"/>
      <c r="P249" s="10"/>
      <c r="Q249" s="10"/>
      <c r="R249" s="10"/>
      <c r="S249" s="10"/>
      <c r="T249" s="10"/>
      <c r="U249" s="10"/>
      <c r="V249" s="10"/>
      <c r="W249" s="10"/>
      <c r="X249" s="10"/>
    </row>
    <row r="250" spans="1:24" ht="28" x14ac:dyDescent="0.15">
      <c r="A250" s="2" t="s">
        <v>494</v>
      </c>
      <c r="B250" s="8" t="s">
        <v>146</v>
      </c>
      <c r="C250" s="23" t="str">
        <f t="shared" si="3"/>
        <v>P12-5B</v>
      </c>
      <c r="D250" s="9" t="s">
        <v>94</v>
      </c>
      <c r="E250" s="9"/>
      <c r="F250" s="9"/>
      <c r="G250" s="9" t="s">
        <v>628</v>
      </c>
      <c r="H250" s="9" t="s">
        <v>55</v>
      </c>
      <c r="I250" s="9" t="s">
        <v>527</v>
      </c>
      <c r="J250" s="8" t="s">
        <v>741</v>
      </c>
      <c r="K250" s="10"/>
      <c r="L250" s="10"/>
      <c r="M250" s="10"/>
      <c r="N250" s="10"/>
      <c r="O250" s="10"/>
      <c r="P250" s="10"/>
      <c r="Q250" s="10"/>
      <c r="R250" s="10"/>
      <c r="S250" s="10"/>
      <c r="T250" s="10"/>
      <c r="U250" s="10"/>
      <c r="V250" s="10"/>
      <c r="W250" s="10"/>
      <c r="X250" s="10"/>
    </row>
    <row r="251" spans="1:24" ht="28" x14ac:dyDescent="0.15">
      <c r="A251" s="2" t="s">
        <v>494</v>
      </c>
      <c r="B251" s="8" t="s">
        <v>146</v>
      </c>
      <c r="C251" s="23" t="str">
        <f t="shared" si="3"/>
        <v>P12-5B</v>
      </c>
      <c r="D251" s="9" t="s">
        <v>52</v>
      </c>
      <c r="E251" s="9" t="s">
        <v>53</v>
      </c>
      <c r="F251" s="9" t="s">
        <v>152</v>
      </c>
      <c r="G251" s="9"/>
      <c r="H251" s="9" t="s">
        <v>324</v>
      </c>
      <c r="I251" s="9" t="s">
        <v>528</v>
      </c>
      <c r="J251" s="10"/>
      <c r="K251" s="10"/>
      <c r="L251" s="10"/>
      <c r="M251" s="10"/>
      <c r="N251" s="10"/>
      <c r="O251" s="10"/>
      <c r="P251" s="10"/>
      <c r="Q251" s="10"/>
      <c r="R251" s="10"/>
      <c r="S251" s="10"/>
      <c r="T251" s="10"/>
      <c r="U251" s="10"/>
      <c r="V251" s="10"/>
      <c r="W251" s="10"/>
      <c r="X251" s="10"/>
    </row>
    <row r="252" spans="1:24" ht="14" x14ac:dyDescent="0.15">
      <c r="A252" s="2" t="s">
        <v>494</v>
      </c>
      <c r="B252" s="8" t="s">
        <v>146</v>
      </c>
      <c r="C252" s="23" t="str">
        <f t="shared" si="3"/>
        <v>P12-5B</v>
      </c>
      <c r="D252" s="9" t="s">
        <v>52</v>
      </c>
      <c r="E252" s="9" t="s">
        <v>449</v>
      </c>
      <c r="F252" s="9"/>
      <c r="G252" s="9" t="s">
        <v>628</v>
      </c>
      <c r="H252" s="9" t="s">
        <v>55</v>
      </c>
      <c r="I252" s="9" t="s">
        <v>529</v>
      </c>
      <c r="J252" s="10"/>
      <c r="K252" s="10"/>
      <c r="L252" s="10"/>
      <c r="M252" s="10"/>
      <c r="N252" s="10"/>
      <c r="O252" s="10"/>
      <c r="P252" s="10"/>
      <c r="Q252" s="10"/>
      <c r="R252" s="10"/>
      <c r="S252" s="10"/>
      <c r="T252" s="10"/>
      <c r="U252" s="10"/>
      <c r="V252" s="10"/>
      <c r="W252" s="10"/>
      <c r="X252" s="10"/>
    </row>
    <row r="253" spans="1:24" ht="28" x14ac:dyDescent="0.15">
      <c r="A253" s="2" t="s">
        <v>494</v>
      </c>
      <c r="B253" s="8" t="s">
        <v>146</v>
      </c>
      <c r="C253" s="23" t="str">
        <f t="shared" si="3"/>
        <v>P12-5B</v>
      </c>
      <c r="D253" s="9" t="s">
        <v>52</v>
      </c>
      <c r="E253" s="9" t="s">
        <v>53</v>
      </c>
      <c r="F253" s="9" t="s">
        <v>152</v>
      </c>
      <c r="G253" s="9"/>
      <c r="H253" s="9" t="s">
        <v>324</v>
      </c>
      <c r="I253" s="9" t="s">
        <v>528</v>
      </c>
      <c r="J253" s="10"/>
      <c r="K253" s="10"/>
      <c r="L253" s="10"/>
      <c r="M253" s="10"/>
      <c r="N253" s="10"/>
      <c r="O253" s="10"/>
      <c r="P253" s="10"/>
      <c r="Q253" s="10"/>
      <c r="R253" s="10"/>
      <c r="S253" s="10"/>
      <c r="T253" s="10"/>
      <c r="U253" s="10"/>
      <c r="V253" s="10"/>
      <c r="W253" s="10"/>
      <c r="X253" s="10"/>
    </row>
    <row r="254" spans="1:24" ht="42" x14ac:dyDescent="0.15">
      <c r="A254" s="2" t="s">
        <v>494</v>
      </c>
      <c r="B254" s="8" t="s">
        <v>146</v>
      </c>
      <c r="C254" s="23" t="str">
        <f t="shared" si="3"/>
        <v>P12-5B</v>
      </c>
      <c r="D254" s="9" t="s">
        <v>742</v>
      </c>
      <c r="E254" s="30" t="s">
        <v>760</v>
      </c>
      <c r="F254" s="9" t="s">
        <v>152</v>
      </c>
      <c r="G254" s="9" t="s">
        <v>54</v>
      </c>
      <c r="H254" s="9" t="s">
        <v>743</v>
      </c>
      <c r="I254" s="9" t="s">
        <v>530</v>
      </c>
      <c r="J254" s="10"/>
      <c r="K254" s="10"/>
      <c r="L254" s="10"/>
      <c r="M254" s="10"/>
      <c r="N254" s="10"/>
      <c r="O254" s="10"/>
      <c r="P254" s="10"/>
      <c r="Q254" s="10"/>
      <c r="R254" s="10"/>
      <c r="S254" s="10"/>
      <c r="T254" s="10"/>
      <c r="U254" s="10"/>
      <c r="V254" s="10"/>
      <c r="W254" s="10"/>
      <c r="X254" s="10"/>
    </row>
    <row r="255" spans="1:24" ht="14" x14ac:dyDescent="0.15">
      <c r="A255" s="2" t="s">
        <v>494</v>
      </c>
      <c r="B255" s="8" t="s">
        <v>157</v>
      </c>
      <c r="C255" s="23" t="str">
        <f t="shared" si="3"/>
        <v>P12-6B</v>
      </c>
      <c r="D255" s="9" t="s">
        <v>52</v>
      </c>
      <c r="E255" s="9"/>
      <c r="F255" s="9" t="s">
        <v>152</v>
      </c>
      <c r="G255" s="9" t="s">
        <v>613</v>
      </c>
      <c r="H255" s="9" t="s">
        <v>324</v>
      </c>
      <c r="I255" s="9" t="s">
        <v>533</v>
      </c>
      <c r="J255" s="10"/>
      <c r="K255" s="10"/>
      <c r="L255" s="10"/>
      <c r="M255" s="10"/>
      <c r="N255" s="10"/>
      <c r="O255" s="10"/>
      <c r="P255" s="10"/>
      <c r="Q255" s="10"/>
      <c r="R255" s="10"/>
      <c r="S255" s="10"/>
      <c r="T255" s="10"/>
      <c r="U255" s="10"/>
      <c r="V255" s="10"/>
      <c r="W255" s="10"/>
      <c r="X255" s="10"/>
    </row>
    <row r="256" spans="1:24" ht="28" x14ac:dyDescent="0.15">
      <c r="A256" s="2" t="s">
        <v>494</v>
      </c>
      <c r="B256" s="8" t="s">
        <v>157</v>
      </c>
      <c r="C256" s="23" t="str">
        <f t="shared" si="3"/>
        <v>P12-6B</v>
      </c>
      <c r="D256" s="9" t="s">
        <v>52</v>
      </c>
      <c r="E256" s="9" t="s">
        <v>449</v>
      </c>
      <c r="F256" s="9" t="s">
        <v>720</v>
      </c>
      <c r="G256" s="9" t="s">
        <v>613</v>
      </c>
      <c r="H256" s="9" t="s">
        <v>324</v>
      </c>
      <c r="I256" s="9" t="s">
        <v>534</v>
      </c>
      <c r="J256" s="8" t="s">
        <v>744</v>
      </c>
      <c r="K256" s="10"/>
      <c r="L256" s="10"/>
      <c r="M256" s="10"/>
      <c r="N256" s="10"/>
      <c r="O256" s="10"/>
      <c r="P256" s="10"/>
      <c r="Q256" s="10"/>
      <c r="R256" s="10"/>
      <c r="S256" s="10"/>
      <c r="T256" s="10"/>
      <c r="U256" s="10"/>
      <c r="V256" s="10"/>
      <c r="W256" s="10"/>
      <c r="X256" s="10"/>
    </row>
    <row r="257" spans="1:24" ht="28" x14ac:dyDescent="0.15">
      <c r="A257" s="2" t="s">
        <v>494</v>
      </c>
      <c r="B257" s="8" t="s">
        <v>157</v>
      </c>
      <c r="C257" s="23" t="str">
        <f t="shared" si="3"/>
        <v>P12-6B</v>
      </c>
      <c r="D257" s="9" t="s">
        <v>52</v>
      </c>
      <c r="E257" s="9" t="s">
        <v>53</v>
      </c>
      <c r="F257" s="9" t="s">
        <v>720</v>
      </c>
      <c r="G257" s="9"/>
      <c r="H257" s="9" t="s">
        <v>324</v>
      </c>
      <c r="I257" s="9" t="s">
        <v>536</v>
      </c>
      <c r="J257" s="8" t="s">
        <v>745</v>
      </c>
      <c r="K257" s="10"/>
      <c r="L257" s="10"/>
      <c r="M257" s="10"/>
      <c r="N257" s="10"/>
      <c r="O257" s="10"/>
      <c r="P257" s="10"/>
      <c r="Q257" s="10"/>
      <c r="R257" s="10"/>
      <c r="S257" s="10"/>
      <c r="T257" s="10"/>
      <c r="U257" s="10"/>
      <c r="V257" s="10"/>
      <c r="W257" s="10"/>
      <c r="X257" s="10"/>
    </row>
    <row r="258" spans="1:24" ht="28" x14ac:dyDescent="0.15">
      <c r="A258" s="2" t="s">
        <v>494</v>
      </c>
      <c r="B258" s="8" t="s">
        <v>157</v>
      </c>
      <c r="C258" s="23" t="str">
        <f t="shared" si="3"/>
        <v>P12-6B</v>
      </c>
      <c r="D258" s="9" t="s">
        <v>52</v>
      </c>
      <c r="E258" s="9" t="s">
        <v>53</v>
      </c>
      <c r="F258" s="9" t="s">
        <v>746</v>
      </c>
      <c r="G258" s="9" t="s">
        <v>747</v>
      </c>
      <c r="H258" s="9" t="s">
        <v>324</v>
      </c>
      <c r="I258" s="9" t="s">
        <v>538</v>
      </c>
      <c r="J258" s="10"/>
      <c r="K258" s="10"/>
      <c r="L258" s="10"/>
      <c r="M258" s="10"/>
      <c r="N258" s="10"/>
      <c r="O258" s="10"/>
      <c r="P258" s="10"/>
      <c r="Q258" s="10"/>
      <c r="R258" s="10"/>
      <c r="S258" s="10"/>
      <c r="T258" s="10"/>
      <c r="U258" s="10"/>
      <c r="V258" s="10"/>
      <c r="W258" s="10"/>
      <c r="X258" s="10"/>
    </row>
    <row r="259" spans="1:24" ht="42" x14ac:dyDescent="0.15">
      <c r="A259" s="2" t="s">
        <v>539</v>
      </c>
      <c r="B259" s="8" t="s">
        <v>6</v>
      </c>
      <c r="C259" s="23" t="str">
        <f t="shared" ref="C259:C289" si="4">A259 &amp; "-" &amp; B259</f>
        <v>P13-1A</v>
      </c>
      <c r="D259" s="9" t="s">
        <v>52</v>
      </c>
      <c r="E259" s="9" t="s">
        <v>671</v>
      </c>
      <c r="F259" s="9"/>
      <c r="G259" s="9"/>
      <c r="H259" s="9" t="s">
        <v>91</v>
      </c>
      <c r="I259" s="9"/>
      <c r="J259" s="8" t="s">
        <v>748</v>
      </c>
      <c r="K259" s="10"/>
      <c r="L259" s="10"/>
      <c r="M259" s="10"/>
      <c r="N259" s="10"/>
      <c r="O259" s="10"/>
      <c r="P259" s="10"/>
      <c r="Q259" s="10"/>
      <c r="R259" s="10"/>
      <c r="S259" s="10"/>
      <c r="T259" s="10"/>
      <c r="U259" s="10"/>
      <c r="V259" s="10"/>
      <c r="W259" s="10"/>
      <c r="X259" s="10"/>
    </row>
    <row r="260" spans="1:24" ht="28" x14ac:dyDescent="0.15">
      <c r="A260" s="2" t="s">
        <v>539</v>
      </c>
      <c r="B260" s="8" t="s">
        <v>6</v>
      </c>
      <c r="C260" s="23" t="str">
        <f t="shared" si="4"/>
        <v>P13-1A</v>
      </c>
      <c r="D260" s="9"/>
      <c r="E260" s="9"/>
      <c r="F260" s="9" t="s">
        <v>152</v>
      </c>
      <c r="G260" s="9" t="s">
        <v>54</v>
      </c>
      <c r="H260" s="9" t="s">
        <v>91</v>
      </c>
      <c r="I260" s="9" t="s">
        <v>540</v>
      </c>
      <c r="J260" s="8" t="s">
        <v>749</v>
      </c>
      <c r="K260" s="10"/>
      <c r="L260" s="10"/>
      <c r="M260" s="10"/>
      <c r="N260" s="10"/>
      <c r="O260" s="10"/>
      <c r="P260" s="10"/>
      <c r="Q260" s="10"/>
      <c r="R260" s="10"/>
      <c r="S260" s="10"/>
      <c r="T260" s="10"/>
      <c r="U260" s="10"/>
      <c r="V260" s="10"/>
      <c r="W260" s="10"/>
      <c r="X260" s="10"/>
    </row>
    <row r="261" spans="1:24" ht="28" x14ac:dyDescent="0.15">
      <c r="A261" s="2" t="s">
        <v>539</v>
      </c>
      <c r="B261" s="8" t="s">
        <v>6</v>
      </c>
      <c r="C261" s="23" t="str">
        <f t="shared" si="4"/>
        <v>P13-1A</v>
      </c>
      <c r="D261" s="9" t="s">
        <v>52</v>
      </c>
      <c r="E261" s="9" t="s">
        <v>449</v>
      </c>
      <c r="F261" s="9" t="s">
        <v>152</v>
      </c>
      <c r="G261" s="9" t="s">
        <v>54</v>
      </c>
      <c r="H261" s="9" t="s">
        <v>91</v>
      </c>
      <c r="I261" s="9" t="s">
        <v>541</v>
      </c>
      <c r="J261" s="10"/>
      <c r="K261" s="10"/>
      <c r="L261" s="10"/>
      <c r="M261" s="10"/>
      <c r="N261" s="10"/>
      <c r="O261" s="10"/>
      <c r="P261" s="10"/>
      <c r="Q261" s="10"/>
      <c r="R261" s="10"/>
      <c r="S261" s="10"/>
      <c r="T261" s="10"/>
      <c r="U261" s="10"/>
      <c r="V261" s="10"/>
      <c r="W261" s="10"/>
      <c r="X261" s="10"/>
    </row>
    <row r="262" spans="1:24" ht="28" x14ac:dyDescent="0.15">
      <c r="A262" s="2" t="s">
        <v>539</v>
      </c>
      <c r="B262" s="8" t="s">
        <v>40</v>
      </c>
      <c r="C262" s="23" t="str">
        <f t="shared" si="4"/>
        <v>P13-2A</v>
      </c>
      <c r="D262" s="9" t="s">
        <v>52</v>
      </c>
      <c r="E262" s="9" t="s">
        <v>609</v>
      </c>
      <c r="F262" s="9" t="s">
        <v>750</v>
      </c>
      <c r="G262" s="9" t="s">
        <v>244</v>
      </c>
      <c r="H262" s="9" t="s">
        <v>91</v>
      </c>
      <c r="I262" s="9"/>
      <c r="J262" s="10"/>
      <c r="K262" s="10"/>
      <c r="L262" s="10"/>
      <c r="M262" s="10"/>
      <c r="N262" s="10"/>
      <c r="O262" s="10"/>
      <c r="P262" s="10"/>
      <c r="Q262" s="10"/>
      <c r="R262" s="10"/>
      <c r="S262" s="10"/>
      <c r="T262" s="10"/>
      <c r="U262" s="10"/>
      <c r="V262" s="10"/>
      <c r="W262" s="10"/>
      <c r="X262" s="10"/>
    </row>
    <row r="263" spans="1:24" ht="28" x14ac:dyDescent="0.15">
      <c r="A263" s="2" t="s">
        <v>539</v>
      </c>
      <c r="B263" s="8" t="s">
        <v>40</v>
      </c>
      <c r="C263" s="23" t="str">
        <f t="shared" si="4"/>
        <v>P13-2A</v>
      </c>
      <c r="D263" s="9" t="s">
        <v>52</v>
      </c>
      <c r="E263" s="9"/>
      <c r="F263" s="9" t="s">
        <v>750</v>
      </c>
      <c r="G263" s="9"/>
      <c r="H263" s="9" t="s">
        <v>55</v>
      </c>
      <c r="I263" s="9" t="s">
        <v>544</v>
      </c>
      <c r="J263" s="10"/>
      <c r="K263" s="10"/>
      <c r="L263" s="10"/>
      <c r="M263" s="10"/>
      <c r="N263" s="10"/>
      <c r="O263" s="10"/>
      <c r="P263" s="10"/>
      <c r="Q263" s="10"/>
      <c r="R263" s="10"/>
      <c r="S263" s="10"/>
      <c r="T263" s="10"/>
      <c r="U263" s="10"/>
      <c r="V263" s="10"/>
      <c r="W263" s="10"/>
      <c r="X263" s="10"/>
    </row>
    <row r="264" spans="1:24" ht="42" x14ac:dyDescent="0.15">
      <c r="A264" s="2" t="s">
        <v>539</v>
      </c>
      <c r="B264" s="8" t="s">
        <v>51</v>
      </c>
      <c r="C264" s="23" t="str">
        <f t="shared" si="4"/>
        <v>P13-3A</v>
      </c>
      <c r="D264" s="9" t="s">
        <v>52</v>
      </c>
      <c r="E264" s="9" t="s">
        <v>313</v>
      </c>
      <c r="F264" s="9" t="s">
        <v>720</v>
      </c>
      <c r="G264" s="30" t="s">
        <v>795</v>
      </c>
      <c r="H264" s="9" t="s">
        <v>91</v>
      </c>
      <c r="I264" s="9" t="s">
        <v>546</v>
      </c>
      <c r="J264" s="8" t="s">
        <v>751</v>
      </c>
      <c r="K264" s="10"/>
      <c r="L264" s="10"/>
      <c r="M264" s="10"/>
      <c r="N264" s="10"/>
      <c r="O264" s="10"/>
      <c r="P264" s="10"/>
      <c r="Q264" s="10"/>
      <c r="R264" s="10"/>
      <c r="S264" s="10"/>
      <c r="T264" s="10"/>
      <c r="U264" s="10"/>
      <c r="V264" s="10"/>
      <c r="W264" s="10"/>
      <c r="X264" s="10"/>
    </row>
    <row r="265" spans="1:24" ht="14" x14ac:dyDescent="0.15">
      <c r="A265" s="2" t="s">
        <v>539</v>
      </c>
      <c r="B265" s="8" t="s">
        <v>51</v>
      </c>
      <c r="C265" s="23" t="str">
        <f t="shared" si="4"/>
        <v>P13-3A</v>
      </c>
      <c r="D265" s="9" t="s">
        <v>371</v>
      </c>
      <c r="E265" s="9" t="s">
        <v>272</v>
      </c>
      <c r="F265" s="9"/>
      <c r="G265" s="9"/>
      <c r="H265" s="9" t="s">
        <v>91</v>
      </c>
      <c r="I265" s="9" t="s">
        <v>547</v>
      </c>
      <c r="J265" s="10"/>
      <c r="K265" s="10"/>
      <c r="L265" s="10"/>
      <c r="M265" s="10"/>
      <c r="N265" s="10"/>
      <c r="O265" s="10"/>
      <c r="P265" s="10"/>
      <c r="Q265" s="10"/>
      <c r="R265" s="10"/>
      <c r="S265" s="10"/>
      <c r="T265" s="10"/>
      <c r="U265" s="10"/>
      <c r="V265" s="10"/>
      <c r="W265" s="10"/>
      <c r="X265" s="10"/>
    </row>
    <row r="266" spans="1:24" ht="14" x14ac:dyDescent="0.15">
      <c r="A266" s="2" t="s">
        <v>539</v>
      </c>
      <c r="B266" s="8" t="s">
        <v>67</v>
      </c>
      <c r="C266" s="23" t="str">
        <f t="shared" si="4"/>
        <v>P13-4A</v>
      </c>
      <c r="D266" s="30" t="s">
        <v>638</v>
      </c>
      <c r="E266" s="9"/>
      <c r="F266" s="9"/>
      <c r="G266" s="9" t="s">
        <v>244</v>
      </c>
      <c r="H266" s="9" t="s">
        <v>55</v>
      </c>
      <c r="I266" s="9"/>
      <c r="J266" s="8" t="s">
        <v>752</v>
      </c>
      <c r="K266" s="10"/>
      <c r="L266" s="10"/>
      <c r="M266" s="10"/>
      <c r="N266" s="10"/>
      <c r="O266" s="10"/>
      <c r="P266" s="10"/>
      <c r="Q266" s="10"/>
      <c r="R266" s="10"/>
      <c r="S266" s="10"/>
      <c r="T266" s="10"/>
      <c r="U266" s="10"/>
      <c r="V266" s="10"/>
      <c r="W266" s="10"/>
      <c r="X266" s="10"/>
    </row>
    <row r="267" spans="1:24" ht="14" x14ac:dyDescent="0.15">
      <c r="A267" s="2" t="s">
        <v>539</v>
      </c>
      <c r="B267" s="8" t="s">
        <v>67</v>
      </c>
      <c r="C267" s="23" t="str">
        <f t="shared" si="4"/>
        <v>P13-4A</v>
      </c>
      <c r="D267" s="30" t="s">
        <v>638</v>
      </c>
      <c r="E267" s="30" t="s">
        <v>623</v>
      </c>
      <c r="F267" s="9"/>
      <c r="G267" s="9" t="s">
        <v>486</v>
      </c>
      <c r="H267" s="9" t="s">
        <v>55</v>
      </c>
      <c r="I267" s="9" t="s">
        <v>548</v>
      </c>
      <c r="J267" s="8" t="s">
        <v>753</v>
      </c>
      <c r="K267" s="10"/>
      <c r="L267" s="10"/>
      <c r="M267" s="10"/>
      <c r="N267" s="10"/>
      <c r="O267" s="10"/>
      <c r="P267" s="10"/>
      <c r="Q267" s="10"/>
      <c r="R267" s="10"/>
      <c r="S267" s="10"/>
      <c r="T267" s="10"/>
      <c r="U267" s="10"/>
      <c r="V267" s="10"/>
      <c r="W267" s="10"/>
      <c r="X267" s="10"/>
    </row>
    <row r="268" spans="1:24" ht="28" x14ac:dyDescent="0.15">
      <c r="A268" s="2" t="s">
        <v>539</v>
      </c>
      <c r="B268" s="8" t="s">
        <v>71</v>
      </c>
      <c r="C268" s="23" t="str">
        <f t="shared" si="4"/>
        <v>P13-5A</v>
      </c>
      <c r="D268" s="9" t="s">
        <v>52</v>
      </c>
      <c r="E268" s="9"/>
      <c r="F268" s="9" t="s">
        <v>673</v>
      </c>
      <c r="G268" s="9" t="s">
        <v>274</v>
      </c>
      <c r="H268" s="9" t="s">
        <v>91</v>
      </c>
      <c r="I268" s="9"/>
      <c r="J268" s="10"/>
      <c r="K268" s="10"/>
      <c r="L268" s="10"/>
      <c r="M268" s="10"/>
      <c r="N268" s="10"/>
      <c r="O268" s="10"/>
      <c r="P268" s="10"/>
      <c r="Q268" s="10"/>
      <c r="R268" s="10"/>
      <c r="S268" s="10"/>
      <c r="T268" s="10"/>
      <c r="U268" s="10"/>
      <c r="V268" s="10"/>
      <c r="W268" s="10"/>
      <c r="X268" s="10"/>
    </row>
    <row r="269" spans="1:24" ht="28" x14ac:dyDescent="0.15">
      <c r="A269" s="2" t="s">
        <v>539</v>
      </c>
      <c r="B269" s="8" t="s">
        <v>80</v>
      </c>
      <c r="C269" s="23" t="str">
        <f t="shared" si="4"/>
        <v>P13-6A</v>
      </c>
      <c r="D269" s="9" t="s">
        <v>52</v>
      </c>
      <c r="E269" s="9" t="s">
        <v>272</v>
      </c>
      <c r="F269" s="9" t="s">
        <v>152</v>
      </c>
      <c r="G269" s="9" t="s">
        <v>358</v>
      </c>
      <c r="H269" s="8" t="s">
        <v>91</v>
      </c>
      <c r="I269" s="10"/>
      <c r="J269" s="8" t="s">
        <v>754</v>
      </c>
      <c r="K269" s="10"/>
      <c r="L269" s="10"/>
      <c r="M269" s="10"/>
      <c r="N269" s="10"/>
      <c r="O269" s="10"/>
      <c r="P269" s="10"/>
      <c r="Q269" s="10"/>
      <c r="R269" s="10"/>
      <c r="S269" s="10"/>
      <c r="T269" s="10"/>
      <c r="U269" s="10"/>
      <c r="V269" s="10"/>
      <c r="W269" s="10"/>
      <c r="X269" s="10"/>
    </row>
    <row r="270" spans="1:24" ht="28" x14ac:dyDescent="0.15">
      <c r="A270" s="2" t="s">
        <v>555</v>
      </c>
      <c r="B270" s="8" t="s">
        <v>88</v>
      </c>
      <c r="C270" s="23" t="str">
        <f t="shared" si="4"/>
        <v>P14-1B</v>
      </c>
      <c r="D270" s="9" t="s">
        <v>94</v>
      </c>
      <c r="E270" s="9"/>
      <c r="F270" s="9" t="s">
        <v>372</v>
      </c>
      <c r="G270" s="9"/>
      <c r="H270" s="9" t="s">
        <v>55</v>
      </c>
      <c r="I270" s="9" t="s">
        <v>556</v>
      </c>
      <c r="J270" s="10"/>
      <c r="K270" s="10"/>
      <c r="L270" s="10"/>
      <c r="M270" s="10"/>
      <c r="N270" s="10"/>
      <c r="O270" s="10"/>
      <c r="P270" s="10"/>
      <c r="Q270" s="10"/>
      <c r="R270" s="10"/>
      <c r="S270" s="10"/>
      <c r="T270" s="10"/>
      <c r="U270" s="10"/>
      <c r="V270" s="10"/>
      <c r="W270" s="10"/>
      <c r="X270" s="10"/>
    </row>
    <row r="271" spans="1:24" ht="28" x14ac:dyDescent="0.15">
      <c r="A271" s="2" t="s">
        <v>555</v>
      </c>
      <c r="B271" s="8" t="s">
        <v>88</v>
      </c>
      <c r="C271" s="23" t="str">
        <f t="shared" si="4"/>
        <v>P14-1B</v>
      </c>
      <c r="D271" s="9" t="s">
        <v>94</v>
      </c>
      <c r="E271" s="9"/>
      <c r="F271" s="9" t="s">
        <v>372</v>
      </c>
      <c r="G271" s="9"/>
      <c r="H271" s="9" t="s">
        <v>55</v>
      </c>
      <c r="I271" s="9" t="s">
        <v>557</v>
      </c>
      <c r="J271" s="8" t="s">
        <v>755</v>
      </c>
      <c r="K271" s="10"/>
      <c r="L271" s="10"/>
      <c r="M271" s="10"/>
      <c r="N271" s="10"/>
      <c r="O271" s="10"/>
      <c r="P271" s="10"/>
      <c r="Q271" s="10"/>
      <c r="R271" s="10"/>
      <c r="S271" s="10"/>
      <c r="T271" s="10"/>
      <c r="U271" s="10"/>
      <c r="V271" s="10"/>
      <c r="W271" s="10"/>
      <c r="X271" s="10"/>
    </row>
    <row r="272" spans="1:24" ht="42" x14ac:dyDescent="0.15">
      <c r="A272" s="2" t="s">
        <v>555</v>
      </c>
      <c r="B272" s="8" t="s">
        <v>117</v>
      </c>
      <c r="C272" s="23" t="str">
        <f t="shared" si="4"/>
        <v>P14-2B</v>
      </c>
      <c r="D272" s="9" t="s">
        <v>52</v>
      </c>
      <c r="E272" s="9" t="s">
        <v>691</v>
      </c>
      <c r="F272" s="9" t="s">
        <v>673</v>
      </c>
      <c r="G272" s="9"/>
      <c r="H272" s="9" t="s">
        <v>324</v>
      </c>
      <c r="I272" s="9" t="s">
        <v>559</v>
      </c>
      <c r="J272" s="10"/>
      <c r="K272" s="10"/>
      <c r="L272" s="10"/>
      <c r="M272" s="10"/>
      <c r="N272" s="10"/>
      <c r="O272" s="10"/>
      <c r="P272" s="10"/>
      <c r="Q272" s="10"/>
      <c r="R272" s="10"/>
      <c r="S272" s="10"/>
      <c r="T272" s="10"/>
      <c r="U272" s="10"/>
      <c r="V272" s="10"/>
      <c r="W272" s="10"/>
      <c r="X272" s="10"/>
    </row>
    <row r="273" spans="1:24" ht="28" x14ac:dyDescent="0.15">
      <c r="A273" s="2" t="s">
        <v>555</v>
      </c>
      <c r="B273" s="8" t="s">
        <v>117</v>
      </c>
      <c r="C273" s="23" t="str">
        <f t="shared" si="4"/>
        <v>P14-2B</v>
      </c>
      <c r="D273" s="9"/>
      <c r="E273" s="9" t="s">
        <v>449</v>
      </c>
      <c r="F273" s="9"/>
      <c r="G273" s="9"/>
      <c r="H273" s="9" t="s">
        <v>324</v>
      </c>
      <c r="I273" s="9" t="s">
        <v>562</v>
      </c>
      <c r="J273" s="8" t="s">
        <v>756</v>
      </c>
      <c r="K273" s="10"/>
      <c r="L273" s="10"/>
      <c r="M273" s="10"/>
      <c r="N273" s="10"/>
      <c r="O273" s="10"/>
      <c r="P273" s="10"/>
      <c r="Q273" s="10"/>
      <c r="R273" s="10"/>
      <c r="S273" s="10"/>
      <c r="T273" s="10"/>
      <c r="U273" s="10"/>
      <c r="V273" s="10"/>
      <c r="W273" s="10"/>
      <c r="X273" s="10"/>
    </row>
    <row r="274" spans="1:24" ht="14" x14ac:dyDescent="0.15">
      <c r="A274" s="2" t="s">
        <v>555</v>
      </c>
      <c r="B274" s="8" t="s">
        <v>123</v>
      </c>
      <c r="C274" s="23" t="str">
        <f t="shared" si="4"/>
        <v>P14-3B</v>
      </c>
      <c r="D274" s="9" t="s">
        <v>52</v>
      </c>
      <c r="E274" s="9" t="s">
        <v>449</v>
      </c>
      <c r="F274" s="9"/>
      <c r="G274" s="9" t="s">
        <v>615</v>
      </c>
      <c r="H274" s="9" t="s">
        <v>91</v>
      </c>
      <c r="I274" s="9"/>
      <c r="J274" s="10"/>
      <c r="K274" s="10"/>
      <c r="L274" s="10"/>
      <c r="M274" s="10"/>
      <c r="N274" s="10"/>
      <c r="O274" s="10"/>
      <c r="P274" s="10"/>
      <c r="Q274" s="10"/>
      <c r="R274" s="10"/>
      <c r="S274" s="10"/>
      <c r="T274" s="10"/>
      <c r="U274" s="10"/>
      <c r="V274" s="10"/>
      <c r="W274" s="10"/>
      <c r="X274" s="10"/>
    </row>
    <row r="275" spans="1:24" ht="42" x14ac:dyDescent="0.15">
      <c r="A275" s="2" t="s">
        <v>555</v>
      </c>
      <c r="B275" s="8" t="s">
        <v>123</v>
      </c>
      <c r="C275" s="23" t="str">
        <f t="shared" si="4"/>
        <v>P14-3B</v>
      </c>
      <c r="D275" s="9" t="s">
        <v>52</v>
      </c>
      <c r="E275" s="9" t="s">
        <v>53</v>
      </c>
      <c r="F275" s="9" t="s">
        <v>594</v>
      </c>
      <c r="G275" s="9" t="s">
        <v>757</v>
      </c>
      <c r="H275" s="9" t="s">
        <v>324</v>
      </c>
      <c r="I275" s="9" t="s">
        <v>565</v>
      </c>
      <c r="J275" s="10"/>
      <c r="K275" s="10"/>
      <c r="L275" s="10"/>
      <c r="M275" s="10"/>
      <c r="N275" s="10"/>
      <c r="O275" s="10"/>
      <c r="P275" s="10"/>
      <c r="Q275" s="10"/>
      <c r="R275" s="10"/>
      <c r="S275" s="10"/>
      <c r="T275" s="10"/>
      <c r="U275" s="10"/>
      <c r="V275" s="10"/>
      <c r="W275" s="10"/>
      <c r="X275" s="10"/>
    </row>
    <row r="276" spans="1:24" ht="14" x14ac:dyDescent="0.15">
      <c r="A276" s="2" t="s">
        <v>555</v>
      </c>
      <c r="B276" s="8" t="s">
        <v>123</v>
      </c>
      <c r="C276" s="23" t="str">
        <f t="shared" si="4"/>
        <v>P14-3B</v>
      </c>
      <c r="D276" s="9" t="s">
        <v>52</v>
      </c>
      <c r="E276" s="9" t="s">
        <v>53</v>
      </c>
      <c r="F276" s="9" t="s">
        <v>152</v>
      </c>
      <c r="G276" s="9"/>
      <c r="H276" s="9" t="s">
        <v>324</v>
      </c>
      <c r="I276" s="9" t="s">
        <v>566</v>
      </c>
      <c r="J276" s="10"/>
      <c r="K276" s="10"/>
      <c r="L276" s="10"/>
      <c r="M276" s="10"/>
      <c r="N276" s="10"/>
      <c r="O276" s="10"/>
      <c r="P276" s="10"/>
      <c r="Q276" s="10"/>
      <c r="R276" s="10"/>
      <c r="S276" s="10"/>
      <c r="T276" s="10"/>
      <c r="U276" s="10"/>
      <c r="V276" s="10"/>
      <c r="W276" s="10"/>
      <c r="X276" s="10"/>
    </row>
    <row r="277" spans="1:24" ht="14" x14ac:dyDescent="0.15">
      <c r="A277" s="2" t="s">
        <v>555</v>
      </c>
      <c r="B277" s="8" t="s">
        <v>134</v>
      </c>
      <c r="C277" s="23" t="str">
        <f t="shared" si="4"/>
        <v>P14-4B</v>
      </c>
      <c r="D277" s="9" t="s">
        <v>94</v>
      </c>
      <c r="E277" s="9"/>
      <c r="F277" s="9"/>
      <c r="G277" s="9" t="s">
        <v>407</v>
      </c>
      <c r="H277" s="9" t="s">
        <v>91</v>
      </c>
      <c r="I277" s="9" t="s">
        <v>567</v>
      </c>
      <c r="J277" s="10"/>
      <c r="K277" s="10"/>
      <c r="L277" s="10"/>
      <c r="M277" s="10"/>
      <c r="N277" s="10"/>
      <c r="O277" s="10"/>
      <c r="P277" s="10"/>
      <c r="Q277" s="10"/>
      <c r="R277" s="10"/>
      <c r="S277" s="10"/>
      <c r="T277" s="10"/>
      <c r="U277" s="10"/>
      <c r="V277" s="10"/>
      <c r="W277" s="10"/>
      <c r="X277" s="10"/>
    </row>
    <row r="278" spans="1:24" ht="14" x14ac:dyDescent="0.15">
      <c r="A278" s="2" t="s">
        <v>555</v>
      </c>
      <c r="B278" s="8" t="s">
        <v>134</v>
      </c>
      <c r="C278" s="23" t="str">
        <f t="shared" si="4"/>
        <v>P14-4B</v>
      </c>
      <c r="D278" s="9" t="s">
        <v>52</v>
      </c>
      <c r="E278" s="9" t="s">
        <v>53</v>
      </c>
      <c r="F278" s="9" t="s">
        <v>152</v>
      </c>
      <c r="G278" s="9"/>
      <c r="H278" s="9" t="s">
        <v>324</v>
      </c>
      <c r="I278" s="9" t="s">
        <v>569</v>
      </c>
      <c r="J278" s="10"/>
      <c r="K278" s="10"/>
      <c r="L278" s="10"/>
      <c r="M278" s="10"/>
      <c r="N278" s="10"/>
      <c r="O278" s="10"/>
      <c r="P278" s="10"/>
      <c r="Q278" s="10"/>
      <c r="R278" s="10"/>
      <c r="S278" s="10"/>
      <c r="T278" s="10"/>
      <c r="U278" s="10"/>
      <c r="V278" s="10"/>
      <c r="W278" s="10"/>
      <c r="X278" s="10"/>
    </row>
    <row r="279" spans="1:24" ht="14" x14ac:dyDescent="0.15">
      <c r="A279" s="2" t="s">
        <v>555</v>
      </c>
      <c r="B279" s="8" t="s">
        <v>134</v>
      </c>
      <c r="C279" s="23" t="str">
        <f t="shared" si="4"/>
        <v>P14-4B</v>
      </c>
      <c r="D279" s="9" t="s">
        <v>52</v>
      </c>
      <c r="E279" s="9" t="s">
        <v>53</v>
      </c>
      <c r="F279" s="9" t="s">
        <v>152</v>
      </c>
      <c r="G279" s="9"/>
      <c r="H279" s="9" t="s">
        <v>324</v>
      </c>
      <c r="I279" s="9" t="s">
        <v>570</v>
      </c>
      <c r="J279" s="10"/>
      <c r="K279" s="10"/>
      <c r="L279" s="10"/>
      <c r="M279" s="10"/>
      <c r="N279" s="10"/>
      <c r="O279" s="10"/>
      <c r="P279" s="10"/>
      <c r="Q279" s="10"/>
      <c r="R279" s="10"/>
      <c r="S279" s="10"/>
      <c r="T279" s="10"/>
      <c r="U279" s="10"/>
      <c r="V279" s="10"/>
      <c r="W279" s="10"/>
      <c r="X279" s="10"/>
    </row>
    <row r="280" spans="1:24" ht="14" x14ac:dyDescent="0.15">
      <c r="A280" s="2" t="s">
        <v>555</v>
      </c>
      <c r="B280" s="8" t="s">
        <v>134</v>
      </c>
      <c r="C280" s="23" t="str">
        <f t="shared" si="4"/>
        <v>P14-4B</v>
      </c>
      <c r="D280" s="9" t="s">
        <v>52</v>
      </c>
      <c r="E280" s="9" t="s">
        <v>53</v>
      </c>
      <c r="F280" s="9" t="s">
        <v>152</v>
      </c>
      <c r="G280" s="9"/>
      <c r="H280" s="9" t="s">
        <v>758</v>
      </c>
      <c r="I280" s="9" t="s">
        <v>571</v>
      </c>
      <c r="J280" s="10"/>
      <c r="K280" s="10"/>
      <c r="L280" s="10"/>
      <c r="M280" s="10"/>
      <c r="N280" s="10"/>
      <c r="O280" s="10"/>
      <c r="P280" s="10"/>
      <c r="Q280" s="10"/>
      <c r="R280" s="10"/>
      <c r="S280" s="10"/>
      <c r="T280" s="10"/>
      <c r="U280" s="10"/>
      <c r="V280" s="10"/>
      <c r="W280" s="10"/>
      <c r="X280" s="10"/>
    </row>
    <row r="281" spans="1:24" ht="28" x14ac:dyDescent="0.15">
      <c r="A281" s="2" t="s">
        <v>555</v>
      </c>
      <c r="B281" s="8" t="s">
        <v>134</v>
      </c>
      <c r="C281" s="23" t="str">
        <f t="shared" si="4"/>
        <v>P14-4B</v>
      </c>
      <c r="D281" s="9" t="s">
        <v>52</v>
      </c>
      <c r="E281" s="9"/>
      <c r="F281" s="9" t="s">
        <v>107</v>
      </c>
      <c r="G281" s="9" t="s">
        <v>407</v>
      </c>
      <c r="H281" s="9" t="s">
        <v>91</v>
      </c>
      <c r="I281" s="9" t="s">
        <v>572</v>
      </c>
      <c r="J281" s="10"/>
      <c r="K281" s="10"/>
      <c r="L281" s="10"/>
      <c r="M281" s="10"/>
      <c r="N281" s="10"/>
      <c r="O281" s="10"/>
      <c r="P281" s="10"/>
      <c r="Q281" s="10"/>
      <c r="R281" s="10"/>
      <c r="S281" s="10"/>
      <c r="T281" s="10"/>
      <c r="U281" s="10"/>
      <c r="V281" s="10"/>
      <c r="W281" s="10"/>
      <c r="X281" s="10"/>
    </row>
    <row r="282" spans="1:24" ht="14" x14ac:dyDescent="0.15">
      <c r="A282" s="2" t="s">
        <v>555</v>
      </c>
      <c r="B282" s="8" t="s">
        <v>146</v>
      </c>
      <c r="C282" s="23" t="str">
        <f t="shared" si="4"/>
        <v>P14-5B</v>
      </c>
      <c r="D282" s="9" t="s">
        <v>94</v>
      </c>
      <c r="E282" s="9"/>
      <c r="F282" s="9"/>
      <c r="G282" s="9" t="s">
        <v>628</v>
      </c>
      <c r="H282" s="9" t="s">
        <v>55</v>
      </c>
      <c r="I282" s="9" t="s">
        <v>578</v>
      </c>
      <c r="J282" s="8" t="s">
        <v>759</v>
      </c>
      <c r="K282" s="10"/>
      <c r="L282" s="10"/>
      <c r="M282" s="10"/>
      <c r="N282" s="10"/>
      <c r="O282" s="10"/>
      <c r="P282" s="10"/>
      <c r="Q282" s="10"/>
      <c r="R282" s="10"/>
      <c r="S282" s="10"/>
      <c r="T282" s="10"/>
      <c r="U282" s="10"/>
      <c r="V282" s="10"/>
      <c r="W282" s="10"/>
      <c r="X282" s="10"/>
    </row>
    <row r="283" spans="1:24" ht="42" x14ac:dyDescent="0.15">
      <c r="A283" s="2" t="s">
        <v>555</v>
      </c>
      <c r="B283" s="8" t="s">
        <v>146</v>
      </c>
      <c r="C283" s="23" t="str">
        <f t="shared" si="4"/>
        <v>P14-5B</v>
      </c>
      <c r="D283" s="9" t="s">
        <v>94</v>
      </c>
      <c r="E283" s="9" t="s">
        <v>760</v>
      </c>
      <c r="F283" s="9"/>
      <c r="G283" s="9" t="s">
        <v>111</v>
      </c>
      <c r="H283" s="9" t="s">
        <v>55</v>
      </c>
      <c r="I283" s="9" t="s">
        <v>580</v>
      </c>
      <c r="J283" s="10"/>
      <c r="K283" s="10"/>
      <c r="L283" s="10"/>
      <c r="M283" s="10"/>
      <c r="N283" s="10"/>
      <c r="O283" s="10"/>
      <c r="P283" s="10"/>
      <c r="Q283" s="10"/>
      <c r="R283" s="10"/>
      <c r="S283" s="10"/>
      <c r="T283" s="10"/>
      <c r="U283" s="10"/>
      <c r="V283" s="10"/>
      <c r="W283" s="10"/>
      <c r="X283" s="10"/>
    </row>
    <row r="284" spans="1:24" ht="14" x14ac:dyDescent="0.15">
      <c r="A284" s="2" t="s">
        <v>555</v>
      </c>
      <c r="B284" s="8" t="s">
        <v>146</v>
      </c>
      <c r="C284" s="23" t="str">
        <f t="shared" si="4"/>
        <v>P14-5B</v>
      </c>
      <c r="D284" s="9" t="s">
        <v>52</v>
      </c>
      <c r="E284" s="9" t="s">
        <v>53</v>
      </c>
      <c r="F284" s="9" t="s">
        <v>152</v>
      </c>
      <c r="G284" s="9" t="s">
        <v>54</v>
      </c>
      <c r="H284" s="9" t="s">
        <v>324</v>
      </c>
      <c r="I284" s="9" t="s">
        <v>583</v>
      </c>
      <c r="J284" s="10"/>
      <c r="K284" s="10"/>
      <c r="L284" s="10"/>
      <c r="M284" s="10"/>
      <c r="N284" s="10"/>
      <c r="O284" s="10"/>
      <c r="P284" s="10"/>
      <c r="Q284" s="10"/>
      <c r="R284" s="10"/>
      <c r="S284" s="10"/>
      <c r="T284" s="10"/>
      <c r="U284" s="10"/>
      <c r="V284" s="10"/>
      <c r="W284" s="10"/>
      <c r="X284" s="10"/>
    </row>
    <row r="285" spans="1:24" ht="28" x14ac:dyDescent="0.15">
      <c r="A285" s="2" t="s">
        <v>555</v>
      </c>
      <c r="B285" s="8" t="s">
        <v>146</v>
      </c>
      <c r="C285" s="23" t="str">
        <f t="shared" si="4"/>
        <v>P14-5B</v>
      </c>
      <c r="D285" s="9" t="s">
        <v>52</v>
      </c>
      <c r="E285" s="9" t="s">
        <v>53</v>
      </c>
      <c r="F285" s="9"/>
      <c r="G285" s="9"/>
      <c r="H285" s="9"/>
      <c r="I285" s="9" t="s">
        <v>584</v>
      </c>
      <c r="J285" s="10"/>
      <c r="K285" s="10"/>
      <c r="L285" s="10"/>
      <c r="M285" s="10"/>
      <c r="N285" s="10"/>
      <c r="O285" s="10"/>
      <c r="P285" s="10"/>
      <c r="Q285" s="10"/>
      <c r="R285" s="10"/>
      <c r="S285" s="10"/>
      <c r="T285" s="10"/>
      <c r="U285" s="10"/>
      <c r="V285" s="10"/>
      <c r="W285" s="10"/>
      <c r="X285" s="10"/>
    </row>
    <row r="286" spans="1:24" ht="42" x14ac:dyDescent="0.15">
      <c r="A286" s="2" t="s">
        <v>555</v>
      </c>
      <c r="B286" s="8" t="s">
        <v>146</v>
      </c>
      <c r="C286" s="23" t="str">
        <f t="shared" si="4"/>
        <v>P14-5B</v>
      </c>
      <c r="D286" s="9" t="s">
        <v>94</v>
      </c>
      <c r="E286" s="9" t="s">
        <v>53</v>
      </c>
      <c r="F286" s="9" t="s">
        <v>152</v>
      </c>
      <c r="G286" s="9" t="s">
        <v>585</v>
      </c>
      <c r="H286" s="9" t="s">
        <v>55</v>
      </c>
      <c r="I286" s="9" t="s">
        <v>586</v>
      </c>
      <c r="J286" s="8" t="s">
        <v>761</v>
      </c>
      <c r="K286" s="10"/>
      <c r="L286" s="10"/>
      <c r="M286" s="10"/>
      <c r="N286" s="10"/>
      <c r="O286" s="10"/>
      <c r="P286" s="10"/>
      <c r="Q286" s="10"/>
      <c r="R286" s="10"/>
      <c r="S286" s="10"/>
      <c r="T286" s="10"/>
      <c r="U286" s="10"/>
      <c r="V286" s="10"/>
      <c r="W286" s="10"/>
      <c r="X286" s="10"/>
    </row>
    <row r="287" spans="1:24" ht="14" x14ac:dyDescent="0.15">
      <c r="A287" s="2" t="s">
        <v>555</v>
      </c>
      <c r="B287" s="8" t="s">
        <v>157</v>
      </c>
      <c r="C287" s="23" t="str">
        <f t="shared" si="4"/>
        <v>P14-6B</v>
      </c>
      <c r="D287" s="9" t="s">
        <v>52</v>
      </c>
      <c r="E287" s="9"/>
      <c r="F287" s="9" t="s">
        <v>152</v>
      </c>
      <c r="G287" s="9" t="s">
        <v>613</v>
      </c>
      <c r="H287" s="9" t="s">
        <v>324</v>
      </c>
      <c r="I287" s="9" t="s">
        <v>588</v>
      </c>
      <c r="J287" s="10"/>
      <c r="K287" s="10"/>
      <c r="L287" s="10"/>
      <c r="M287" s="10"/>
      <c r="N287" s="10"/>
      <c r="O287" s="10"/>
      <c r="P287" s="10"/>
      <c r="Q287" s="10"/>
      <c r="R287" s="10"/>
      <c r="S287" s="10"/>
      <c r="T287" s="10"/>
      <c r="U287" s="10"/>
      <c r="V287" s="10"/>
      <c r="W287" s="10"/>
      <c r="X287" s="10"/>
    </row>
    <row r="288" spans="1:24" ht="28" x14ac:dyDescent="0.15">
      <c r="A288" s="2" t="s">
        <v>555</v>
      </c>
      <c r="B288" s="8" t="s">
        <v>157</v>
      </c>
      <c r="C288" s="23" t="str">
        <f t="shared" si="4"/>
        <v>P14-6B</v>
      </c>
      <c r="D288" s="9" t="s">
        <v>52</v>
      </c>
      <c r="E288" s="9"/>
      <c r="F288" s="9" t="s">
        <v>152</v>
      </c>
      <c r="G288" s="9" t="s">
        <v>613</v>
      </c>
      <c r="H288" s="9" t="s">
        <v>324</v>
      </c>
      <c r="I288" s="9" t="s">
        <v>589</v>
      </c>
      <c r="J288" s="9" t="s">
        <v>762</v>
      </c>
      <c r="K288" s="10"/>
      <c r="L288" s="10"/>
      <c r="M288" s="10"/>
      <c r="N288" s="10"/>
      <c r="O288" s="10"/>
      <c r="P288" s="10"/>
      <c r="Q288" s="10"/>
      <c r="R288" s="10"/>
      <c r="S288" s="10"/>
      <c r="T288" s="10"/>
      <c r="U288" s="10"/>
      <c r="V288" s="10"/>
      <c r="W288" s="10"/>
      <c r="X288" s="10"/>
    </row>
    <row r="289" spans="1:24" ht="28" x14ac:dyDescent="0.15">
      <c r="A289" s="2" t="s">
        <v>555</v>
      </c>
      <c r="B289" s="8" t="s">
        <v>157</v>
      </c>
      <c r="C289" s="23" t="str">
        <f t="shared" si="4"/>
        <v>P14-6B</v>
      </c>
      <c r="D289" s="9" t="s">
        <v>52</v>
      </c>
      <c r="E289" s="9" t="s">
        <v>169</v>
      </c>
      <c r="F289" s="9"/>
      <c r="G289" s="9"/>
      <c r="H289" s="9" t="s">
        <v>324</v>
      </c>
      <c r="I289" s="9" t="s">
        <v>590</v>
      </c>
      <c r="J289" s="9" t="s">
        <v>763</v>
      </c>
      <c r="K289" s="10"/>
      <c r="L289" s="10"/>
      <c r="M289" s="10"/>
      <c r="N289" s="10"/>
      <c r="O289" s="10"/>
      <c r="P289" s="10"/>
      <c r="Q289" s="10"/>
      <c r="R289" s="10"/>
      <c r="S289" s="10"/>
      <c r="T289" s="10"/>
      <c r="U289" s="10"/>
      <c r="V289" s="10"/>
      <c r="W289" s="10"/>
      <c r="X289" s="10"/>
    </row>
    <row r="290" spans="1:24" ht="15.75" customHeight="1" x14ac:dyDescent="0.15">
      <c r="D290" s="30" t="s">
        <v>870</v>
      </c>
      <c r="E290" s="33" t="s">
        <v>871</v>
      </c>
      <c r="F290" s="30" t="s">
        <v>942</v>
      </c>
      <c r="G290" s="30" t="s">
        <v>943</v>
      </c>
    </row>
    <row r="291" spans="1:24" ht="15.75" customHeight="1" x14ac:dyDescent="0.15">
      <c r="C291" s="30"/>
    </row>
    <row r="292" spans="1:24" ht="15.75" customHeight="1" x14ac:dyDescent="0.15">
      <c r="A292" s="30" t="s">
        <v>828</v>
      </c>
      <c r="B292" s="30">
        <f>MATCH(A292, $C$1:$C$289,0)</f>
        <v>2</v>
      </c>
      <c r="C292">
        <f>MATCH(A292, $C$1:C$289,1)</f>
        <v>5</v>
      </c>
      <c r="D292" t="str">
        <f>"IF(COUNTIFS(ComponentUI!$" &amp; D$290 &amp; "$" &amp; B292 &amp;":$" &amp; D$290 &amp; "$" &amp; C292 &amp; ", $E2, ComponentUI!$H$" &amp; B292 &amp; ":$H$" &amp; C292 &amp; ", F$2) &gt; 0, 1, 0)"</f>
        <v>IF(COUNTIFS(ComponentUI!$D$2:$D$5, $E2, ComponentUI!$H$2:$H$5, F$2) &gt; 0, 1, 0)</v>
      </c>
      <c r="E292" t="str">
        <f>"IF(COUNTIFS(ComponentUI!$" &amp; E$290 &amp; "$" &amp; $B292 &amp;":$" &amp; E$290 &amp; "$" &amp; $C292 &amp; ", $E11, ComponentUI!$H$" &amp; $B292 &amp; ":$H$" &amp; $C292 &amp; ", F$11) &gt; 0, 1, 0)"</f>
        <v>IF(COUNTIFS(ComponentUI!$E$2:$E$5, $E11, ComponentUI!$H$2:$H$5, F$11) &gt; 0, 1, 0)</v>
      </c>
      <c r="F292" t="str">
        <f>"IF(COUNTIFS(ComponentUI!$" &amp; F$290 &amp; "$" &amp; $B292 &amp;":$" &amp; F$290 &amp; "$" &amp; $C292 &amp; ", $E18, ComponentUI!$H$" &amp; $B292 &amp; ":$H$" &amp; $C292 &amp; ", F$18) &gt; 0, 1, 0)"</f>
        <v>IF(COUNTIFS(ComponentUI!$F$2:$F$5, $E18, ComponentUI!$H$2:$H$5, F$18) &gt; 0, 1, 0)</v>
      </c>
      <c r="G292" t="str">
        <f>"IF(COUNTIFS(ComponentUI!$" &amp; G$290 &amp; "$" &amp; $B292 &amp;":$" &amp; G$290 &amp; "$" &amp; $C292 &amp; ", $E24, ComponentUI!$H$" &amp; $B292 &amp; ":$H$" &amp; $C292 &amp; ", F$24) &gt; 0, 1, 0)"</f>
        <v>IF(COUNTIFS(ComponentUI!$G$2:$G$5, $E24, ComponentUI!$H$2:$H$5, F$24) &gt; 0, 1, 0)</v>
      </c>
    </row>
    <row r="293" spans="1:24" ht="15.75" customHeight="1" x14ac:dyDescent="0.15">
      <c r="A293" s="30" t="s">
        <v>829</v>
      </c>
      <c r="B293" s="30">
        <f>MATCH(A293, $C$1:$C$289,0)</f>
        <v>6</v>
      </c>
      <c r="C293">
        <f>MATCH(A293, $C$1:C$289,1)</f>
        <v>11</v>
      </c>
      <c r="D293" t="str">
        <f t="shared" ref="D293:D356" si="5">"IF(COUNTIFS(ComponentUI!$" &amp; D$290 &amp; "$" &amp; B293 &amp;":$" &amp; D$290 &amp; "$" &amp; C293 &amp; ", $E2, ComponentUI!$H$" &amp; B293 &amp; ":$H$" &amp; C293 &amp; ", F$2) &gt; 0, 1, 0)"</f>
        <v>IF(COUNTIFS(ComponentUI!$D$6:$D$11, $E2, ComponentUI!$H$6:$H$11, F$2) &gt; 0, 1, 0)</v>
      </c>
      <c r="E293" t="str">
        <f t="shared" ref="E293:E356" si="6">"IF(COUNTIFS(ComponentUI!$" &amp; E$290 &amp; "$" &amp; $B293 &amp;":$" &amp; E$290 &amp; "$" &amp; $C293 &amp; ", $E11, ComponentUI!$H$" &amp; $B293 &amp; ":$H$" &amp; $C293 &amp; ", F$11) &gt; 0, 1, 0)"</f>
        <v>IF(COUNTIFS(ComponentUI!$E$6:$E$11, $E11, ComponentUI!$H$6:$H$11, F$11) &gt; 0, 1, 0)</v>
      </c>
      <c r="F293" t="str">
        <f t="shared" ref="F293:F356" si="7">"IF(COUNTIFS(ComponentUI!$" &amp; F$290 &amp; "$" &amp; $B293 &amp;":$" &amp; F$290 &amp; "$" &amp; $C293 &amp; ", $E18, ComponentUI!$H$" &amp; $B293 &amp; ":$H$" &amp; $C293 &amp; ", F$18) &gt; 0, 1, 0)"</f>
        <v>IF(COUNTIFS(ComponentUI!$F$6:$F$11, $E18, ComponentUI!$H$6:$H$11, F$18) &gt; 0, 1, 0)</v>
      </c>
      <c r="G293" t="str">
        <f t="shared" ref="G293:G356" si="8">"IF(COUNTIFS(ComponentUI!$" &amp; G$290 &amp; "$" &amp; $B293 &amp;":$" &amp; G$290 &amp; "$" &amp; $C293 &amp; ", $E24, ComponentUI!$H$" &amp; $B293 &amp; ":$H$" &amp; $C293 &amp; ", F$24) &gt; 0, 1, 0)"</f>
        <v>IF(COUNTIFS(ComponentUI!$G$6:$G$11, $E24, ComponentUI!$H$6:$H$11, F$24) &gt; 0, 1, 0)</v>
      </c>
    </row>
    <row r="294" spans="1:24" ht="15.75" customHeight="1" x14ac:dyDescent="0.15">
      <c r="A294" s="30" t="s">
        <v>830</v>
      </c>
      <c r="B294" s="30">
        <f t="shared" ref="B294:B357" si="9">MATCH(A294, $C$1:$C$289,0)</f>
        <v>12</v>
      </c>
      <c r="C294">
        <f>MATCH(A294, $C$1:C$289,1)</f>
        <v>16</v>
      </c>
      <c r="D294" t="str">
        <f t="shared" si="5"/>
        <v>IF(COUNTIFS(ComponentUI!$D$12:$D$16, $E2, ComponentUI!$H$12:$H$16, F$2) &gt; 0, 1, 0)</v>
      </c>
      <c r="E294" t="str">
        <f t="shared" si="6"/>
        <v>IF(COUNTIFS(ComponentUI!$E$12:$E$16, $E11, ComponentUI!$H$12:$H$16, F$11) &gt; 0, 1, 0)</v>
      </c>
      <c r="F294" t="str">
        <f t="shared" si="7"/>
        <v>IF(COUNTIFS(ComponentUI!$F$12:$F$16, $E18, ComponentUI!$H$12:$H$16, F$18) &gt; 0, 1, 0)</v>
      </c>
      <c r="G294" t="str">
        <f t="shared" si="8"/>
        <v>IF(COUNTIFS(ComponentUI!$G$12:$G$16, $E24, ComponentUI!$H$12:$H$16, F$24) &gt; 0, 1, 0)</v>
      </c>
    </row>
    <row r="295" spans="1:24" ht="15.75" customHeight="1" x14ac:dyDescent="0.15">
      <c r="A295" s="30" t="s">
        <v>831</v>
      </c>
      <c r="B295" s="30">
        <f t="shared" si="9"/>
        <v>17</v>
      </c>
      <c r="C295">
        <f>MATCH(A295, $C$1:C$289,1)</f>
        <v>17</v>
      </c>
      <c r="D295" t="str">
        <f t="shared" si="5"/>
        <v>IF(COUNTIFS(ComponentUI!$D$17:$D$17, $E2, ComponentUI!$H$17:$H$17, F$2) &gt; 0, 1, 0)</v>
      </c>
      <c r="E295" t="str">
        <f t="shared" si="6"/>
        <v>IF(COUNTIFS(ComponentUI!$E$17:$E$17, $E11, ComponentUI!$H$17:$H$17, F$11) &gt; 0, 1, 0)</v>
      </c>
      <c r="F295" t="str">
        <f t="shared" si="7"/>
        <v>IF(COUNTIFS(ComponentUI!$F$17:$F$17, $E18, ComponentUI!$H$17:$H$17, F$18) &gt; 0, 1, 0)</v>
      </c>
      <c r="G295" t="str">
        <f t="shared" si="8"/>
        <v>IF(COUNTIFS(ComponentUI!$G$17:$G$17, $E24, ComponentUI!$H$17:$H$17, F$24) &gt; 0, 1, 0)</v>
      </c>
    </row>
    <row r="296" spans="1:24" ht="15.75" customHeight="1" x14ac:dyDescent="0.15">
      <c r="A296" s="30" t="s">
        <v>832</v>
      </c>
      <c r="B296" s="30">
        <f t="shared" si="9"/>
        <v>18</v>
      </c>
      <c r="C296">
        <f>MATCH(A296, $C$1:C$289,1)</f>
        <v>20</v>
      </c>
      <c r="D296" t="str">
        <f t="shared" si="5"/>
        <v>IF(COUNTIFS(ComponentUI!$D$18:$D$20, $E2, ComponentUI!$H$18:$H$20, F$2) &gt; 0, 1, 0)</v>
      </c>
      <c r="E296" t="str">
        <f t="shared" si="6"/>
        <v>IF(COUNTIFS(ComponentUI!$E$18:$E$20, $E11, ComponentUI!$H$18:$H$20, F$11) &gt; 0, 1, 0)</v>
      </c>
      <c r="F296" t="str">
        <f t="shared" si="7"/>
        <v>IF(COUNTIFS(ComponentUI!$F$18:$F$20, $E18, ComponentUI!$H$18:$H$20, F$18) &gt; 0, 1, 0)</v>
      </c>
      <c r="G296" t="str">
        <f t="shared" si="8"/>
        <v>IF(COUNTIFS(ComponentUI!$G$18:$G$20, $E24, ComponentUI!$H$18:$H$20, F$24) &gt; 0, 1, 0)</v>
      </c>
    </row>
    <row r="297" spans="1:24" ht="15.75" customHeight="1" x14ac:dyDescent="0.15">
      <c r="A297" s="30" t="s">
        <v>833</v>
      </c>
      <c r="B297" s="30">
        <f t="shared" si="9"/>
        <v>21</v>
      </c>
      <c r="C297">
        <f>MATCH(A297, $C$1:C$289,1)</f>
        <v>24</v>
      </c>
      <c r="D297" t="str">
        <f t="shared" si="5"/>
        <v>IF(COUNTIFS(ComponentUI!$D$21:$D$24, $E2, ComponentUI!$H$21:$H$24, F$2) &gt; 0, 1, 0)</v>
      </c>
      <c r="E297" t="str">
        <f t="shared" si="6"/>
        <v>IF(COUNTIFS(ComponentUI!$E$21:$E$24, $E11, ComponentUI!$H$21:$H$24, F$11) &gt; 0, 1, 0)</v>
      </c>
      <c r="F297" t="str">
        <f t="shared" si="7"/>
        <v>IF(COUNTIFS(ComponentUI!$F$21:$F$24, $E18, ComponentUI!$H$21:$H$24, F$18) &gt; 0, 1, 0)</v>
      </c>
      <c r="G297" t="str">
        <f t="shared" si="8"/>
        <v>IF(COUNTIFS(ComponentUI!$G$21:$G$24, $E24, ComponentUI!$H$21:$H$24, F$24) &gt; 0, 1, 0)</v>
      </c>
    </row>
    <row r="298" spans="1:24" ht="15.75" customHeight="1" x14ac:dyDescent="0.15">
      <c r="A298" s="30" t="s">
        <v>834</v>
      </c>
      <c r="B298" s="30">
        <f t="shared" si="9"/>
        <v>47</v>
      </c>
      <c r="C298">
        <f>MATCH(A298, $C$1:C$289,1)</f>
        <v>52</v>
      </c>
      <c r="D298" t="str">
        <f t="shared" si="5"/>
        <v>IF(COUNTIFS(ComponentUI!$D$47:$D$52, $E2, ComponentUI!$H$47:$H$52, F$2) &gt; 0, 1, 0)</v>
      </c>
      <c r="E298" t="str">
        <f t="shared" si="6"/>
        <v>IF(COUNTIFS(ComponentUI!$E$47:$E$52, $E11, ComponentUI!$H$47:$H$52, F$11) &gt; 0, 1, 0)</v>
      </c>
      <c r="F298" t="str">
        <f t="shared" si="7"/>
        <v>IF(COUNTIFS(ComponentUI!$F$47:$F$52, $E18, ComponentUI!$H$47:$H$52, F$18) &gt; 0, 1, 0)</v>
      </c>
      <c r="G298" t="str">
        <f t="shared" si="8"/>
        <v>IF(COUNTIFS(ComponentUI!$G$47:$G$52, $E24, ComponentUI!$H$47:$H$52, F$24) &gt; 0, 1, 0)</v>
      </c>
    </row>
    <row r="299" spans="1:24" ht="15.75" customHeight="1" x14ac:dyDescent="0.15">
      <c r="A299" s="30" t="s">
        <v>835</v>
      </c>
      <c r="B299" s="30">
        <f t="shared" si="9"/>
        <v>53</v>
      </c>
      <c r="C299">
        <f>MATCH(A299, $C$1:C$289,1)</f>
        <v>56</v>
      </c>
      <c r="D299" t="str">
        <f t="shared" si="5"/>
        <v>IF(COUNTIFS(ComponentUI!$D$53:$D$56, $E2, ComponentUI!$H$53:$H$56, F$2) &gt; 0, 1, 0)</v>
      </c>
      <c r="E299" t="str">
        <f t="shared" si="6"/>
        <v>IF(COUNTIFS(ComponentUI!$E$53:$E$56, $E11, ComponentUI!$H$53:$H$56, F$11) &gt; 0, 1, 0)</v>
      </c>
      <c r="F299" t="str">
        <f t="shared" si="7"/>
        <v>IF(COUNTIFS(ComponentUI!$F$53:$F$56, $E18, ComponentUI!$H$53:$H$56, F$18) &gt; 0, 1, 0)</v>
      </c>
      <c r="G299" t="str">
        <f t="shared" si="8"/>
        <v>IF(COUNTIFS(ComponentUI!$G$53:$G$56, $E24, ComponentUI!$H$53:$H$56, F$24) &gt; 0, 1, 0)</v>
      </c>
    </row>
    <row r="300" spans="1:24" ht="15.75" customHeight="1" x14ac:dyDescent="0.15">
      <c r="A300" s="30" t="s">
        <v>836</v>
      </c>
      <c r="B300" s="30">
        <f t="shared" si="9"/>
        <v>57</v>
      </c>
      <c r="C300">
        <f>MATCH(A300, $C$1:C$289,1)</f>
        <v>61</v>
      </c>
      <c r="D300" t="str">
        <f t="shared" si="5"/>
        <v>IF(COUNTIFS(ComponentUI!$D$57:$D$61, $E2, ComponentUI!$H$57:$H$61, F$2) &gt; 0, 1, 0)</v>
      </c>
      <c r="E300" t="str">
        <f t="shared" si="6"/>
        <v>IF(COUNTIFS(ComponentUI!$E$57:$E$61, $E11, ComponentUI!$H$57:$H$61, F$11) &gt; 0, 1, 0)</v>
      </c>
      <c r="F300" t="str">
        <f t="shared" si="7"/>
        <v>IF(COUNTIFS(ComponentUI!$F$57:$F$61, $E18, ComponentUI!$H$57:$H$61, F$18) &gt; 0, 1, 0)</v>
      </c>
      <c r="G300" t="str">
        <f t="shared" si="8"/>
        <v>IF(COUNTIFS(ComponentUI!$G$57:$G$61, $E24, ComponentUI!$H$57:$H$61, F$24) &gt; 0, 1, 0)</v>
      </c>
    </row>
    <row r="301" spans="1:24" ht="15.75" customHeight="1" x14ac:dyDescent="0.15">
      <c r="A301" s="30" t="s">
        <v>837</v>
      </c>
      <c r="B301" s="30">
        <f t="shared" si="9"/>
        <v>62</v>
      </c>
      <c r="C301">
        <f>MATCH(A301, $C$1:C$289,1)</f>
        <v>63</v>
      </c>
      <c r="D301" t="str">
        <f t="shared" si="5"/>
        <v>IF(COUNTIFS(ComponentUI!$D$62:$D$63, $E2, ComponentUI!$H$62:$H$63, F$2) &gt; 0, 1, 0)</v>
      </c>
      <c r="E301" t="str">
        <f t="shared" si="6"/>
        <v>IF(COUNTIFS(ComponentUI!$E$62:$E$63, $E11, ComponentUI!$H$62:$H$63, F$11) &gt; 0, 1, 0)</v>
      </c>
      <c r="F301" t="str">
        <f t="shared" si="7"/>
        <v>IF(COUNTIFS(ComponentUI!$F$62:$F$63, $E18, ComponentUI!$H$62:$H$63, F$18) &gt; 0, 1, 0)</v>
      </c>
      <c r="G301" t="str">
        <f t="shared" si="8"/>
        <v>IF(COUNTIFS(ComponentUI!$G$62:$G$63, $E24, ComponentUI!$H$62:$H$63, F$24) &gt; 0, 1, 0)</v>
      </c>
    </row>
    <row r="302" spans="1:24" ht="15.75" customHeight="1" x14ac:dyDescent="0.15">
      <c r="A302" s="30" t="s">
        <v>838</v>
      </c>
      <c r="B302" s="30">
        <f t="shared" si="9"/>
        <v>64</v>
      </c>
      <c r="C302">
        <f>MATCH(A302, $C$1:C$289,1)</f>
        <v>67</v>
      </c>
      <c r="D302" t="str">
        <f t="shared" si="5"/>
        <v>IF(COUNTIFS(ComponentUI!$D$64:$D$67, $E2, ComponentUI!$H$64:$H$67, F$2) &gt; 0, 1, 0)</v>
      </c>
      <c r="E302" t="str">
        <f t="shared" si="6"/>
        <v>IF(COUNTIFS(ComponentUI!$E$64:$E$67, $E11, ComponentUI!$H$64:$H$67, F$11) &gt; 0, 1, 0)</v>
      </c>
      <c r="F302" t="str">
        <f t="shared" si="7"/>
        <v>IF(COUNTIFS(ComponentUI!$F$64:$F$67, $E18, ComponentUI!$H$64:$H$67, F$18) &gt; 0, 1, 0)</v>
      </c>
      <c r="G302" t="str">
        <f t="shared" si="8"/>
        <v>IF(COUNTIFS(ComponentUI!$G$64:$G$67, $E24, ComponentUI!$H$64:$H$67, F$24) &gt; 0, 1, 0)</v>
      </c>
    </row>
    <row r="303" spans="1:24" ht="15.75" customHeight="1" x14ac:dyDescent="0.15">
      <c r="A303" s="30" t="s">
        <v>839</v>
      </c>
      <c r="B303" s="30">
        <f t="shared" si="9"/>
        <v>68</v>
      </c>
      <c r="C303">
        <f>MATCH(A303, $C$1:C$289,1)</f>
        <v>71</v>
      </c>
      <c r="D303" t="str">
        <f t="shared" si="5"/>
        <v>IF(COUNTIFS(ComponentUI!$D$68:$D$71, $E2, ComponentUI!$H$68:$H$71, F$2) &gt; 0, 1, 0)</v>
      </c>
      <c r="E303" t="str">
        <f t="shared" si="6"/>
        <v>IF(COUNTIFS(ComponentUI!$E$68:$E$71, $E11, ComponentUI!$H$68:$H$71, F$11) &gt; 0, 1, 0)</v>
      </c>
      <c r="F303" t="str">
        <f t="shared" si="7"/>
        <v>IF(COUNTIFS(ComponentUI!$F$68:$F$71, $E18, ComponentUI!$H$68:$H$71, F$18) &gt; 0, 1, 0)</v>
      </c>
      <c r="G303" t="str">
        <f t="shared" si="8"/>
        <v>IF(COUNTIFS(ComponentUI!$G$68:$G$71, $E24, ComponentUI!$H$68:$H$71, F$24) &gt; 0, 1, 0)</v>
      </c>
    </row>
    <row r="304" spans="1:24" ht="15.75" customHeight="1" x14ac:dyDescent="0.15">
      <c r="A304" s="30" t="s">
        <v>840</v>
      </c>
      <c r="B304" s="30">
        <f t="shared" si="9"/>
        <v>97</v>
      </c>
      <c r="C304">
        <f>MATCH(A304, $C$1:C$289,1)</f>
        <v>100</v>
      </c>
      <c r="D304" t="str">
        <f t="shared" si="5"/>
        <v>IF(COUNTIFS(ComponentUI!$D$97:$D$100, $E2, ComponentUI!$H$97:$H$100, F$2) &gt; 0, 1, 0)</v>
      </c>
      <c r="E304" t="str">
        <f t="shared" si="6"/>
        <v>IF(COUNTIFS(ComponentUI!$E$97:$E$100, $E11, ComponentUI!$H$97:$H$100, F$11) &gt; 0, 1, 0)</v>
      </c>
      <c r="F304" t="str">
        <f t="shared" si="7"/>
        <v>IF(COUNTIFS(ComponentUI!$F$97:$F$100, $E18, ComponentUI!$H$97:$H$100, F$18) &gt; 0, 1, 0)</v>
      </c>
      <c r="G304" t="str">
        <f t="shared" si="8"/>
        <v>IF(COUNTIFS(ComponentUI!$G$97:$G$100, $E24, ComponentUI!$H$97:$H$100, F$24) &gt; 0, 1, 0)</v>
      </c>
    </row>
    <row r="305" spans="1:7" ht="15.75" customHeight="1" x14ac:dyDescent="0.15">
      <c r="A305" s="30" t="s">
        <v>841</v>
      </c>
      <c r="B305" s="30">
        <f t="shared" si="9"/>
        <v>101</v>
      </c>
      <c r="C305">
        <f>MATCH(A305, $C$1:C$289,1)</f>
        <v>104</v>
      </c>
      <c r="D305" t="str">
        <f t="shared" si="5"/>
        <v>IF(COUNTIFS(ComponentUI!$D$101:$D$104, $E2, ComponentUI!$H$101:$H$104, F$2) &gt; 0, 1, 0)</v>
      </c>
      <c r="E305" t="str">
        <f t="shared" si="6"/>
        <v>IF(COUNTIFS(ComponentUI!$E$101:$E$104, $E11, ComponentUI!$H$101:$H$104, F$11) &gt; 0, 1, 0)</v>
      </c>
      <c r="F305" t="str">
        <f t="shared" si="7"/>
        <v>IF(COUNTIFS(ComponentUI!$F$101:$F$104, $E18, ComponentUI!$H$101:$H$104, F$18) &gt; 0, 1, 0)</v>
      </c>
      <c r="G305" t="str">
        <f t="shared" si="8"/>
        <v>IF(COUNTIFS(ComponentUI!$G$101:$G$104, $E24, ComponentUI!$H$101:$H$104, F$24) &gt; 0, 1, 0)</v>
      </c>
    </row>
    <row r="306" spans="1:7" ht="15.75" customHeight="1" x14ac:dyDescent="0.15">
      <c r="A306" s="30" t="s">
        <v>842</v>
      </c>
      <c r="B306" s="30">
        <f t="shared" si="9"/>
        <v>105</v>
      </c>
      <c r="C306">
        <f>MATCH(A306, $C$1:C$289,1)</f>
        <v>107</v>
      </c>
      <c r="D306" t="str">
        <f t="shared" si="5"/>
        <v>IF(COUNTIFS(ComponentUI!$D$105:$D$107, $E2, ComponentUI!$H$105:$H$107, F$2) &gt; 0, 1, 0)</v>
      </c>
      <c r="E306" t="str">
        <f t="shared" si="6"/>
        <v>IF(COUNTIFS(ComponentUI!$E$105:$E$107, $E11, ComponentUI!$H$105:$H$107, F$11) &gt; 0, 1, 0)</v>
      </c>
      <c r="F306" t="str">
        <f t="shared" si="7"/>
        <v>IF(COUNTIFS(ComponentUI!$F$105:$F$107, $E18, ComponentUI!$H$105:$H$107, F$18) &gt; 0, 1, 0)</v>
      </c>
      <c r="G306" t="str">
        <f t="shared" si="8"/>
        <v>IF(COUNTIFS(ComponentUI!$G$105:$G$107, $E24, ComponentUI!$H$105:$H$107, F$24) &gt; 0, 1, 0)</v>
      </c>
    </row>
    <row r="307" spans="1:7" ht="15.75" customHeight="1" x14ac:dyDescent="0.15">
      <c r="A307" s="30" t="s">
        <v>843</v>
      </c>
      <c r="B307" s="30">
        <f t="shared" si="9"/>
        <v>108</v>
      </c>
      <c r="C307">
        <f>MATCH(A307, $C$1:C$289,1)</f>
        <v>110</v>
      </c>
      <c r="D307" t="str">
        <f t="shared" si="5"/>
        <v>IF(COUNTIFS(ComponentUI!$D$108:$D$110, $E2, ComponentUI!$H$108:$H$110, F$2) &gt; 0, 1, 0)</v>
      </c>
      <c r="E307" t="str">
        <f t="shared" si="6"/>
        <v>IF(COUNTIFS(ComponentUI!$E$108:$E$110, $E11, ComponentUI!$H$108:$H$110, F$11) &gt; 0, 1, 0)</v>
      </c>
      <c r="F307" t="str">
        <f t="shared" si="7"/>
        <v>IF(COUNTIFS(ComponentUI!$F$108:$F$110, $E18, ComponentUI!$H$108:$H$110, F$18) &gt; 0, 1, 0)</v>
      </c>
      <c r="G307" t="str">
        <f t="shared" si="8"/>
        <v>IF(COUNTIFS(ComponentUI!$G$108:$G$110, $E24, ComponentUI!$H$108:$H$110, F$24) &gt; 0, 1, 0)</v>
      </c>
    </row>
    <row r="308" spans="1:7" ht="15.75" customHeight="1" x14ac:dyDescent="0.15">
      <c r="A308" s="30" t="s">
        <v>844</v>
      </c>
      <c r="B308" s="30">
        <f t="shared" si="9"/>
        <v>111</v>
      </c>
      <c r="C308">
        <f>MATCH(A308, $C$1:C$289,1)</f>
        <v>114</v>
      </c>
      <c r="D308" t="str">
        <f t="shared" si="5"/>
        <v>IF(COUNTIFS(ComponentUI!$D$111:$D$114, $E2, ComponentUI!$H$111:$H$114, F$2) &gt; 0, 1, 0)</v>
      </c>
      <c r="E308" t="str">
        <f t="shared" si="6"/>
        <v>IF(COUNTIFS(ComponentUI!$E$111:$E$114, $E11, ComponentUI!$H$111:$H$114, F$11) &gt; 0, 1, 0)</v>
      </c>
      <c r="F308" t="str">
        <f t="shared" si="7"/>
        <v>IF(COUNTIFS(ComponentUI!$F$111:$F$114, $E18, ComponentUI!$H$111:$H$114, F$18) &gt; 0, 1, 0)</v>
      </c>
      <c r="G308" t="str">
        <f t="shared" si="8"/>
        <v>IF(COUNTIFS(ComponentUI!$G$111:$G$114, $E24, ComponentUI!$H$111:$H$114, F$24) &gt; 0, 1, 0)</v>
      </c>
    </row>
    <row r="309" spans="1:7" ht="15.75" customHeight="1" x14ac:dyDescent="0.15">
      <c r="A309" s="30" t="s">
        <v>845</v>
      </c>
      <c r="B309" s="30">
        <f t="shared" si="9"/>
        <v>115</v>
      </c>
      <c r="C309">
        <f>MATCH(A309, $C$1:C$289,1)</f>
        <v>117</v>
      </c>
      <c r="D309" t="str">
        <f t="shared" si="5"/>
        <v>IF(COUNTIFS(ComponentUI!$D$115:$D$117, $E2, ComponentUI!$H$115:$H$117, F$2) &gt; 0, 1, 0)</v>
      </c>
      <c r="E309" t="str">
        <f t="shared" si="6"/>
        <v>IF(COUNTIFS(ComponentUI!$E$115:$E$117, $E11, ComponentUI!$H$115:$H$117, F$11) &gt; 0, 1, 0)</v>
      </c>
      <c r="F309" t="str">
        <f t="shared" si="7"/>
        <v>IF(COUNTIFS(ComponentUI!$F$115:$F$117, $E18, ComponentUI!$H$115:$H$117, F$18) &gt; 0, 1, 0)</v>
      </c>
      <c r="G309" t="str">
        <f t="shared" si="8"/>
        <v>IF(COUNTIFS(ComponentUI!$G$115:$G$117, $E24, ComponentUI!$H$115:$H$117, F$24) &gt; 0, 1, 0)</v>
      </c>
    </row>
    <row r="310" spans="1:7" ht="15.75" customHeight="1" x14ac:dyDescent="0.15">
      <c r="A310" s="37" t="s">
        <v>846</v>
      </c>
      <c r="B310" s="30">
        <f t="shared" si="9"/>
        <v>141</v>
      </c>
      <c r="C310">
        <f>MATCH(A310, $C$1:C$289,1)</f>
        <v>146</v>
      </c>
      <c r="D310" t="str">
        <f t="shared" si="5"/>
        <v>IF(COUNTIFS(ComponentUI!$D$141:$D$146, $E2, ComponentUI!$H$141:$H$146, F$2) &gt; 0, 1, 0)</v>
      </c>
      <c r="E310" t="str">
        <f t="shared" si="6"/>
        <v>IF(COUNTIFS(ComponentUI!$E$141:$E$146, $E11, ComponentUI!$H$141:$H$146, F$11) &gt; 0, 1, 0)</v>
      </c>
      <c r="F310" t="str">
        <f t="shared" si="7"/>
        <v>IF(COUNTIFS(ComponentUI!$F$141:$F$146, $E18, ComponentUI!$H$141:$H$146, F$18) &gt; 0, 1, 0)</v>
      </c>
      <c r="G310" t="str">
        <f t="shared" si="8"/>
        <v>IF(COUNTIFS(ComponentUI!$G$141:$G$146, $E24, ComponentUI!$H$141:$H$146, F$24) &gt; 0, 1, 0)</v>
      </c>
    </row>
    <row r="311" spans="1:7" ht="15.75" customHeight="1" x14ac:dyDescent="0.15">
      <c r="A311" s="37" t="s">
        <v>847</v>
      </c>
      <c r="B311" s="30">
        <f t="shared" si="9"/>
        <v>147</v>
      </c>
      <c r="C311">
        <f>MATCH(A311, $C$1:C$289,1)</f>
        <v>148</v>
      </c>
      <c r="D311" t="str">
        <f t="shared" si="5"/>
        <v>IF(COUNTIFS(ComponentUI!$D$147:$D$148, $E2, ComponentUI!$H$147:$H$148, F$2) &gt; 0, 1, 0)</v>
      </c>
      <c r="E311" t="str">
        <f t="shared" si="6"/>
        <v>IF(COUNTIFS(ComponentUI!$E$147:$E$148, $E11, ComponentUI!$H$147:$H$148, F$11) &gt; 0, 1, 0)</v>
      </c>
      <c r="F311" t="str">
        <f t="shared" si="7"/>
        <v>IF(COUNTIFS(ComponentUI!$F$147:$F$148, $E18, ComponentUI!$H$147:$H$148, F$18) &gt; 0, 1, 0)</v>
      </c>
      <c r="G311" t="str">
        <f t="shared" si="8"/>
        <v>IF(COUNTIFS(ComponentUI!$G$147:$G$148, $E24, ComponentUI!$H$147:$H$148, F$24) &gt; 0, 1, 0)</v>
      </c>
    </row>
    <row r="312" spans="1:7" ht="15.75" customHeight="1" x14ac:dyDescent="0.15">
      <c r="A312" s="37" t="s">
        <v>848</v>
      </c>
      <c r="B312" s="30">
        <f t="shared" si="9"/>
        <v>149</v>
      </c>
      <c r="C312">
        <f>MATCH(A312, $C$1:C$289,1)</f>
        <v>150</v>
      </c>
      <c r="D312" t="str">
        <f t="shared" si="5"/>
        <v>IF(COUNTIFS(ComponentUI!$D$149:$D$150, $E2, ComponentUI!$H$149:$H$150, F$2) &gt; 0, 1, 0)</v>
      </c>
      <c r="E312" t="str">
        <f t="shared" si="6"/>
        <v>IF(COUNTIFS(ComponentUI!$E$149:$E$150, $E11, ComponentUI!$H$149:$H$150, F$11) &gt; 0, 1, 0)</v>
      </c>
      <c r="F312" t="str">
        <f t="shared" si="7"/>
        <v>IF(COUNTIFS(ComponentUI!$F$149:$F$150, $E18, ComponentUI!$H$149:$H$150, F$18) &gt; 0, 1, 0)</v>
      </c>
      <c r="G312" t="str">
        <f t="shared" si="8"/>
        <v>IF(COUNTIFS(ComponentUI!$G$149:$G$150, $E24, ComponentUI!$H$149:$H$150, F$24) &gt; 0, 1, 0)</v>
      </c>
    </row>
    <row r="313" spans="1:7" ht="15.75" customHeight="1" x14ac:dyDescent="0.15">
      <c r="A313" s="37" t="s">
        <v>849</v>
      </c>
      <c r="B313" s="30">
        <f t="shared" si="9"/>
        <v>151</v>
      </c>
      <c r="C313">
        <f>MATCH(A313, $C$1:C$289,1)</f>
        <v>152</v>
      </c>
      <c r="D313" t="str">
        <f t="shared" si="5"/>
        <v>IF(COUNTIFS(ComponentUI!$D$151:$D$152, $E2, ComponentUI!$H$151:$H$152, F$2) &gt; 0, 1, 0)</v>
      </c>
      <c r="E313" t="str">
        <f t="shared" si="6"/>
        <v>IF(COUNTIFS(ComponentUI!$E$151:$E$152, $E11, ComponentUI!$H$151:$H$152, F$11) &gt; 0, 1, 0)</v>
      </c>
      <c r="F313" t="str">
        <f t="shared" si="7"/>
        <v>IF(COUNTIFS(ComponentUI!$F$151:$F$152, $E18, ComponentUI!$H$151:$H$152, F$18) &gt; 0, 1, 0)</v>
      </c>
      <c r="G313" t="str">
        <f t="shared" si="8"/>
        <v>IF(COUNTIFS(ComponentUI!$G$151:$G$152, $E24, ComponentUI!$H$151:$H$152, F$24) &gt; 0, 1, 0)</v>
      </c>
    </row>
    <row r="314" spans="1:7" ht="15.75" customHeight="1" x14ac:dyDescent="0.15">
      <c r="A314" s="37" t="s">
        <v>850</v>
      </c>
      <c r="B314" s="30">
        <f t="shared" si="9"/>
        <v>153</v>
      </c>
      <c r="C314">
        <f>MATCH(A314, $C$1:C$289,1)</f>
        <v>154</v>
      </c>
      <c r="D314" t="str">
        <f t="shared" si="5"/>
        <v>IF(COUNTIFS(ComponentUI!$D$153:$D$154, $E2, ComponentUI!$H$153:$H$154, F$2) &gt; 0, 1, 0)</v>
      </c>
      <c r="E314" t="str">
        <f t="shared" si="6"/>
        <v>IF(COUNTIFS(ComponentUI!$E$153:$E$154, $E11, ComponentUI!$H$153:$H$154, F$11) &gt; 0, 1, 0)</v>
      </c>
      <c r="F314" t="str">
        <f t="shared" si="7"/>
        <v>IF(COUNTIFS(ComponentUI!$F$153:$F$154, $E18, ComponentUI!$H$153:$H$154, F$18) &gt; 0, 1, 0)</v>
      </c>
      <c r="G314" t="str">
        <f t="shared" si="8"/>
        <v>IF(COUNTIFS(ComponentUI!$G$153:$G$154, $E24, ComponentUI!$H$153:$H$154, F$24) &gt; 0, 1, 0)</v>
      </c>
    </row>
    <row r="315" spans="1:7" ht="15.75" customHeight="1" x14ac:dyDescent="0.15">
      <c r="A315" s="37" t="s">
        <v>851</v>
      </c>
      <c r="B315" s="30">
        <f t="shared" si="9"/>
        <v>155</v>
      </c>
      <c r="C315">
        <f>MATCH(A315, $C$1:C$289,1)</f>
        <v>157</v>
      </c>
      <c r="D315" t="str">
        <f t="shared" si="5"/>
        <v>IF(COUNTIFS(ComponentUI!$D$155:$D$157, $E2, ComponentUI!$H$155:$H$157, F$2) &gt; 0, 1, 0)</v>
      </c>
      <c r="E315" t="str">
        <f t="shared" si="6"/>
        <v>IF(COUNTIFS(ComponentUI!$E$155:$E$157, $E11, ComponentUI!$H$155:$H$157, F$11) &gt; 0, 1, 0)</v>
      </c>
      <c r="F315" t="str">
        <f t="shared" si="7"/>
        <v>IF(COUNTIFS(ComponentUI!$F$155:$F$157, $E18, ComponentUI!$H$155:$H$157, F$18) &gt; 0, 1, 0)</v>
      </c>
      <c r="G315" t="str">
        <f t="shared" si="8"/>
        <v>IF(COUNTIFS(ComponentUI!$G$155:$G$157, $E24, ComponentUI!$H$155:$H$157, F$24) &gt; 0, 1, 0)</v>
      </c>
    </row>
    <row r="316" spans="1:7" ht="15.75" customHeight="1" x14ac:dyDescent="0.15">
      <c r="A316" s="37" t="s">
        <v>852</v>
      </c>
      <c r="B316" s="30">
        <f t="shared" si="9"/>
        <v>179</v>
      </c>
      <c r="C316">
        <f>MATCH(A316, $C$1:C$289,1)</f>
        <v>183</v>
      </c>
      <c r="D316" t="str">
        <f t="shared" si="5"/>
        <v>IF(COUNTIFS(ComponentUI!$D$179:$D$183, $E2, ComponentUI!$H$179:$H$183, F$2) &gt; 0, 1, 0)</v>
      </c>
      <c r="E316" t="str">
        <f t="shared" si="6"/>
        <v>IF(COUNTIFS(ComponentUI!$E$179:$E$183, $E11, ComponentUI!$H$179:$H$183, F$11) &gt; 0, 1, 0)</v>
      </c>
      <c r="F316" t="str">
        <f t="shared" si="7"/>
        <v>IF(COUNTIFS(ComponentUI!$F$179:$F$183, $E18, ComponentUI!$H$179:$H$183, F$18) &gt; 0, 1, 0)</v>
      </c>
      <c r="G316" t="str">
        <f t="shared" si="8"/>
        <v>IF(COUNTIFS(ComponentUI!$G$179:$G$183, $E24, ComponentUI!$H$179:$H$183, F$24) &gt; 0, 1, 0)</v>
      </c>
    </row>
    <row r="317" spans="1:7" ht="15.75" customHeight="1" x14ac:dyDescent="0.15">
      <c r="A317" s="37" t="s">
        <v>853</v>
      </c>
      <c r="B317" s="30">
        <f t="shared" si="9"/>
        <v>184</v>
      </c>
      <c r="C317">
        <f>MATCH(A317, $C$1:C$289,1)</f>
        <v>186</v>
      </c>
      <c r="D317" t="str">
        <f t="shared" si="5"/>
        <v>IF(COUNTIFS(ComponentUI!$D$184:$D$186, $E2, ComponentUI!$H$184:$H$186, F$2) &gt; 0, 1, 0)</v>
      </c>
      <c r="E317" t="str">
        <f t="shared" si="6"/>
        <v>IF(COUNTIFS(ComponentUI!$E$184:$E$186, $E11, ComponentUI!$H$184:$H$186, F$11) &gt; 0, 1, 0)</v>
      </c>
      <c r="F317" t="str">
        <f t="shared" si="7"/>
        <v>IF(COUNTIFS(ComponentUI!$F$184:$F$186, $E18, ComponentUI!$H$184:$H$186, F$18) &gt; 0, 1, 0)</v>
      </c>
      <c r="G317" t="str">
        <f t="shared" si="8"/>
        <v>IF(COUNTIFS(ComponentUI!$G$184:$G$186, $E24, ComponentUI!$H$184:$H$186, F$24) &gt; 0, 1, 0)</v>
      </c>
    </row>
    <row r="318" spans="1:7" ht="15.75" customHeight="1" x14ac:dyDescent="0.15">
      <c r="A318" s="37" t="s">
        <v>854</v>
      </c>
      <c r="B318" s="30">
        <f t="shared" si="9"/>
        <v>187</v>
      </c>
      <c r="C318">
        <f>MATCH(A318, $C$1:C$289,1)</f>
        <v>189</v>
      </c>
      <c r="D318" t="str">
        <f t="shared" si="5"/>
        <v>IF(COUNTIFS(ComponentUI!$D$187:$D$189, $E2, ComponentUI!$H$187:$H$189, F$2) &gt; 0, 1, 0)</v>
      </c>
      <c r="E318" t="str">
        <f t="shared" si="6"/>
        <v>IF(COUNTIFS(ComponentUI!$E$187:$E$189, $E11, ComponentUI!$H$187:$H$189, F$11) &gt; 0, 1, 0)</v>
      </c>
      <c r="F318" t="str">
        <f t="shared" si="7"/>
        <v>IF(COUNTIFS(ComponentUI!$F$187:$F$189, $E18, ComponentUI!$H$187:$H$189, F$18) &gt; 0, 1, 0)</v>
      </c>
      <c r="G318" t="str">
        <f t="shared" si="8"/>
        <v>IF(COUNTIFS(ComponentUI!$G$187:$G$189, $E24, ComponentUI!$H$187:$H$189, F$24) &gt; 0, 1, 0)</v>
      </c>
    </row>
    <row r="319" spans="1:7" ht="15.75" customHeight="1" x14ac:dyDescent="0.15">
      <c r="A319" s="37" t="s">
        <v>855</v>
      </c>
      <c r="B319" s="30">
        <f t="shared" si="9"/>
        <v>190</v>
      </c>
      <c r="C319">
        <f>MATCH(A319, $C$1:C$289,1)</f>
        <v>190</v>
      </c>
      <c r="D319" t="str">
        <f t="shared" si="5"/>
        <v>IF(COUNTIFS(ComponentUI!$D$190:$D$190, $E2, ComponentUI!$H$190:$H$190, F$2) &gt; 0, 1, 0)</v>
      </c>
      <c r="E319" t="str">
        <f t="shared" si="6"/>
        <v>IF(COUNTIFS(ComponentUI!$E$190:$E$190, $E11, ComponentUI!$H$190:$H$190, F$11) &gt; 0, 1, 0)</v>
      </c>
      <c r="F319" t="str">
        <f t="shared" si="7"/>
        <v>IF(COUNTIFS(ComponentUI!$F$190:$F$190, $E18, ComponentUI!$H$190:$H$190, F$18) &gt; 0, 1, 0)</v>
      </c>
      <c r="G319" t="str">
        <f t="shared" si="8"/>
        <v>IF(COUNTIFS(ComponentUI!$G$190:$G$190, $E24, ComponentUI!$H$190:$H$190, F$24) &gt; 0, 1, 0)</v>
      </c>
    </row>
    <row r="320" spans="1:7" ht="15.75" customHeight="1" x14ac:dyDescent="0.15">
      <c r="A320" s="37" t="s">
        <v>856</v>
      </c>
      <c r="B320" s="30">
        <f t="shared" si="9"/>
        <v>191</v>
      </c>
      <c r="C320">
        <f>MATCH(A320, $C$1:C$289,1)</f>
        <v>192</v>
      </c>
      <c r="D320" t="str">
        <f t="shared" si="5"/>
        <v>IF(COUNTIFS(ComponentUI!$D$191:$D$192, $E2, ComponentUI!$H$191:$H$192, F$2) &gt; 0, 1, 0)</v>
      </c>
      <c r="E320" t="str">
        <f t="shared" si="6"/>
        <v>IF(COUNTIFS(ComponentUI!$E$191:$E$192, $E11, ComponentUI!$H$191:$H$192, F$11) &gt; 0, 1, 0)</v>
      </c>
      <c r="F320" t="str">
        <f t="shared" si="7"/>
        <v>IF(COUNTIFS(ComponentUI!$F$191:$F$192, $E18, ComponentUI!$H$191:$H$192, F$18) &gt; 0, 1, 0)</v>
      </c>
      <c r="G320" t="str">
        <f t="shared" si="8"/>
        <v>IF(COUNTIFS(ComponentUI!$G$191:$G$192, $E24, ComponentUI!$H$191:$H$192, F$24) &gt; 0, 1, 0)</v>
      </c>
    </row>
    <row r="321" spans="1:7" ht="15.75" customHeight="1" x14ac:dyDescent="0.15">
      <c r="A321" s="37" t="s">
        <v>857</v>
      </c>
      <c r="B321" s="30">
        <f t="shared" si="9"/>
        <v>193</v>
      </c>
      <c r="C321">
        <f>MATCH(A321, $C$1:C$289,1)</f>
        <v>194</v>
      </c>
      <c r="D321" t="str">
        <f t="shared" si="5"/>
        <v>IF(COUNTIFS(ComponentUI!$D$193:$D$194, $E2, ComponentUI!$H$193:$H$194, F$2) &gt; 0, 1, 0)</v>
      </c>
      <c r="E321" t="str">
        <f t="shared" si="6"/>
        <v>IF(COUNTIFS(ComponentUI!$E$193:$E$194, $E11, ComponentUI!$H$193:$H$194, F$11) &gt; 0, 1, 0)</v>
      </c>
      <c r="F321" t="str">
        <f t="shared" si="7"/>
        <v>IF(COUNTIFS(ComponentUI!$F$193:$F$194, $E18, ComponentUI!$H$193:$H$194, F$18) &gt; 0, 1, 0)</v>
      </c>
      <c r="G321" t="str">
        <f t="shared" si="8"/>
        <v>IF(COUNTIFS(ComponentUI!$G$193:$G$194, $E24, ComponentUI!$H$193:$H$194, F$24) &gt; 0, 1, 0)</v>
      </c>
    </row>
    <row r="322" spans="1:7" ht="15.75" customHeight="1" x14ac:dyDescent="0.15">
      <c r="A322" s="37" t="s">
        <v>858</v>
      </c>
      <c r="B322" s="30">
        <f t="shared" si="9"/>
        <v>212</v>
      </c>
      <c r="C322">
        <f>MATCH(A322, $C$1:C$289,1)</f>
        <v>215</v>
      </c>
      <c r="D322" t="str">
        <f t="shared" si="5"/>
        <v>IF(COUNTIFS(ComponentUI!$D$212:$D$215, $E2, ComponentUI!$H$212:$H$215, F$2) &gt; 0, 1, 0)</v>
      </c>
      <c r="E322" t="str">
        <f t="shared" si="6"/>
        <v>IF(COUNTIFS(ComponentUI!$E$212:$E$215, $E11, ComponentUI!$H$212:$H$215, F$11) &gt; 0, 1, 0)</v>
      </c>
      <c r="F322" t="str">
        <f t="shared" si="7"/>
        <v>IF(COUNTIFS(ComponentUI!$F$212:$F$215, $E18, ComponentUI!$H$212:$H$215, F$18) &gt; 0, 1, 0)</v>
      </c>
      <c r="G322" t="str">
        <f t="shared" si="8"/>
        <v>IF(COUNTIFS(ComponentUI!$G$212:$G$215, $E24, ComponentUI!$H$212:$H$215, F$24) &gt; 0, 1, 0)</v>
      </c>
    </row>
    <row r="323" spans="1:7" ht="15.75" customHeight="1" x14ac:dyDescent="0.15">
      <c r="A323" s="37" t="s">
        <v>859</v>
      </c>
      <c r="B323" s="30">
        <f t="shared" si="9"/>
        <v>216</v>
      </c>
      <c r="C323">
        <f>MATCH(A323, $C$1:C$289,1)</f>
        <v>218</v>
      </c>
      <c r="D323" t="str">
        <f t="shared" si="5"/>
        <v>IF(COUNTIFS(ComponentUI!$D$216:$D$218, $E2, ComponentUI!$H$216:$H$218, F$2) &gt; 0, 1, 0)</v>
      </c>
      <c r="E323" t="str">
        <f t="shared" si="6"/>
        <v>IF(COUNTIFS(ComponentUI!$E$216:$E$218, $E11, ComponentUI!$H$216:$H$218, F$11) &gt; 0, 1, 0)</v>
      </c>
      <c r="F323" t="str">
        <f t="shared" si="7"/>
        <v>IF(COUNTIFS(ComponentUI!$F$216:$F$218, $E18, ComponentUI!$H$216:$H$218, F$18) &gt; 0, 1, 0)</v>
      </c>
      <c r="G323" t="str">
        <f t="shared" si="8"/>
        <v>IF(COUNTIFS(ComponentUI!$G$216:$G$218, $E24, ComponentUI!$H$216:$H$218, F$24) &gt; 0, 1, 0)</v>
      </c>
    </row>
    <row r="324" spans="1:7" ht="15.75" customHeight="1" x14ac:dyDescent="0.15">
      <c r="A324" s="37" t="s">
        <v>860</v>
      </c>
      <c r="B324" s="30">
        <f t="shared" si="9"/>
        <v>219</v>
      </c>
      <c r="C324">
        <f>MATCH(A324, $C$1:C$289,1)</f>
        <v>220</v>
      </c>
      <c r="D324" t="str">
        <f t="shared" si="5"/>
        <v>IF(COUNTIFS(ComponentUI!$D$219:$D$220, $E2, ComponentUI!$H$219:$H$220, F$2) &gt; 0, 1, 0)</v>
      </c>
      <c r="E324" t="str">
        <f t="shared" si="6"/>
        <v>IF(COUNTIFS(ComponentUI!$E$219:$E$220, $E11, ComponentUI!$H$219:$H$220, F$11) &gt; 0, 1, 0)</v>
      </c>
      <c r="F324" t="str">
        <f t="shared" si="7"/>
        <v>IF(COUNTIFS(ComponentUI!$F$219:$F$220, $E18, ComponentUI!$H$219:$H$220, F$18) &gt; 0, 1, 0)</v>
      </c>
      <c r="G324" t="str">
        <f t="shared" si="8"/>
        <v>IF(COUNTIFS(ComponentUI!$G$219:$G$220, $E24, ComponentUI!$H$219:$H$220, F$24) &gt; 0, 1, 0)</v>
      </c>
    </row>
    <row r="325" spans="1:7" ht="15.75" customHeight="1" x14ac:dyDescent="0.15">
      <c r="A325" s="37" t="s">
        <v>861</v>
      </c>
      <c r="B325" s="30">
        <f t="shared" si="9"/>
        <v>221</v>
      </c>
      <c r="C325">
        <f>MATCH(A325, $C$1:C$289,1)</f>
        <v>222</v>
      </c>
      <c r="D325" t="str">
        <f t="shared" si="5"/>
        <v>IF(COUNTIFS(ComponentUI!$D$221:$D$222, $E2, ComponentUI!$H$221:$H$222, F$2) &gt; 0, 1, 0)</v>
      </c>
      <c r="E325" t="str">
        <f t="shared" si="6"/>
        <v>IF(COUNTIFS(ComponentUI!$E$221:$E$222, $E11, ComponentUI!$H$221:$H$222, F$11) &gt; 0, 1, 0)</v>
      </c>
      <c r="F325" t="str">
        <f t="shared" si="7"/>
        <v>IF(COUNTIFS(ComponentUI!$F$221:$F$222, $E18, ComponentUI!$H$221:$H$222, F$18) &gt; 0, 1, 0)</v>
      </c>
      <c r="G325" t="str">
        <f t="shared" si="8"/>
        <v>IF(COUNTIFS(ComponentUI!$G$221:$G$222, $E24, ComponentUI!$H$221:$H$222, F$24) &gt; 0, 1, 0)</v>
      </c>
    </row>
    <row r="326" spans="1:7" ht="15.75" customHeight="1" x14ac:dyDescent="0.15">
      <c r="A326" s="37" t="s">
        <v>862</v>
      </c>
      <c r="B326" s="30">
        <f t="shared" si="9"/>
        <v>223</v>
      </c>
      <c r="C326">
        <f>MATCH(A326, $C$1:C$289,1)</f>
        <v>227</v>
      </c>
      <c r="D326" t="str">
        <f t="shared" si="5"/>
        <v>IF(COUNTIFS(ComponentUI!$D$223:$D$227, $E2, ComponentUI!$H$223:$H$227, F$2) &gt; 0, 1, 0)</v>
      </c>
      <c r="E326" t="str">
        <f t="shared" si="6"/>
        <v>IF(COUNTIFS(ComponentUI!$E$223:$E$227, $E11, ComponentUI!$H$223:$H$227, F$11) &gt; 0, 1, 0)</v>
      </c>
      <c r="F326" t="str">
        <f t="shared" si="7"/>
        <v>IF(COUNTIFS(ComponentUI!$F$223:$F$227, $E18, ComponentUI!$H$223:$H$227, F$18) &gt; 0, 1, 0)</v>
      </c>
      <c r="G326" t="str">
        <f t="shared" si="8"/>
        <v>IF(COUNTIFS(ComponentUI!$G$223:$G$227, $E24, ComponentUI!$H$223:$H$227, F$24) &gt; 0, 1, 0)</v>
      </c>
    </row>
    <row r="327" spans="1:7" ht="15.75" customHeight="1" x14ac:dyDescent="0.15">
      <c r="A327" s="37" t="s">
        <v>863</v>
      </c>
      <c r="B327" s="30">
        <f t="shared" si="9"/>
        <v>228</v>
      </c>
      <c r="C327">
        <f>MATCH(A327, $C$1:C$289,1)</f>
        <v>229</v>
      </c>
      <c r="D327" t="str">
        <f t="shared" si="5"/>
        <v>IF(COUNTIFS(ComponentUI!$D$228:$D$229, $E2, ComponentUI!$H$228:$H$229, F$2) &gt; 0, 1, 0)</v>
      </c>
      <c r="E327" t="str">
        <f t="shared" si="6"/>
        <v>IF(COUNTIFS(ComponentUI!$E$228:$E$229, $E11, ComponentUI!$H$228:$H$229, F$11) &gt; 0, 1, 0)</v>
      </c>
      <c r="F327" t="str">
        <f t="shared" si="7"/>
        <v>IF(COUNTIFS(ComponentUI!$F$228:$F$229, $E18, ComponentUI!$H$228:$H$229, F$18) &gt; 0, 1, 0)</v>
      </c>
      <c r="G327" t="str">
        <f t="shared" si="8"/>
        <v>IF(COUNTIFS(ComponentUI!$G$228:$G$229, $E24, ComponentUI!$H$228:$H$229, F$24) &gt; 0, 1, 0)</v>
      </c>
    </row>
    <row r="328" spans="1:7" ht="15.75" customHeight="1" x14ac:dyDescent="0.15">
      <c r="A328" s="37" t="s">
        <v>864</v>
      </c>
      <c r="B328" s="30">
        <f t="shared" si="9"/>
        <v>259</v>
      </c>
      <c r="C328">
        <f>MATCH(A328, $C$1:C$289,1)</f>
        <v>261</v>
      </c>
      <c r="D328" t="str">
        <f t="shared" si="5"/>
        <v>IF(COUNTIFS(ComponentUI!$D$259:$D$261, $E2, ComponentUI!$H$259:$H$261, F$2) &gt; 0, 1, 0)</v>
      </c>
      <c r="E328" t="str">
        <f t="shared" si="6"/>
        <v>IF(COUNTIFS(ComponentUI!$E$259:$E$261, $E11, ComponentUI!$H$259:$H$261, F$11) &gt; 0, 1, 0)</v>
      </c>
      <c r="F328" t="str">
        <f t="shared" si="7"/>
        <v>IF(COUNTIFS(ComponentUI!$F$259:$F$261, $E18, ComponentUI!$H$259:$H$261, F$18) &gt; 0, 1, 0)</v>
      </c>
      <c r="G328" t="str">
        <f t="shared" si="8"/>
        <v>IF(COUNTIFS(ComponentUI!$G$259:$G$261, $E24, ComponentUI!$H$259:$H$261, F$24) &gt; 0, 1, 0)</v>
      </c>
    </row>
    <row r="329" spans="1:7" ht="15.75" customHeight="1" x14ac:dyDescent="0.15">
      <c r="A329" s="37" t="s">
        <v>865</v>
      </c>
      <c r="B329" s="30">
        <f t="shared" si="9"/>
        <v>262</v>
      </c>
      <c r="C329">
        <f>MATCH(A329, $C$1:C$289,1)</f>
        <v>263</v>
      </c>
      <c r="D329" t="str">
        <f t="shared" si="5"/>
        <v>IF(COUNTIFS(ComponentUI!$D$262:$D$263, $E2, ComponentUI!$H$262:$H$263, F$2) &gt; 0, 1, 0)</v>
      </c>
      <c r="E329" t="str">
        <f t="shared" si="6"/>
        <v>IF(COUNTIFS(ComponentUI!$E$262:$E$263, $E11, ComponentUI!$H$262:$H$263, F$11) &gt; 0, 1, 0)</v>
      </c>
      <c r="F329" t="str">
        <f t="shared" si="7"/>
        <v>IF(COUNTIFS(ComponentUI!$F$262:$F$263, $E18, ComponentUI!$H$262:$H$263, F$18) &gt; 0, 1, 0)</v>
      </c>
      <c r="G329" t="str">
        <f t="shared" si="8"/>
        <v>IF(COUNTIFS(ComponentUI!$G$262:$G$263, $E24, ComponentUI!$H$262:$H$263, F$24) &gt; 0, 1, 0)</v>
      </c>
    </row>
    <row r="330" spans="1:7" ht="15.75" customHeight="1" x14ac:dyDescent="0.15">
      <c r="A330" s="37" t="s">
        <v>866</v>
      </c>
      <c r="B330" s="30">
        <f t="shared" si="9"/>
        <v>264</v>
      </c>
      <c r="C330">
        <f>MATCH(A330, $C$1:C$289,1)</f>
        <v>265</v>
      </c>
      <c r="D330" t="str">
        <f t="shared" si="5"/>
        <v>IF(COUNTIFS(ComponentUI!$D$264:$D$265, $E2, ComponentUI!$H$264:$H$265, F$2) &gt; 0, 1, 0)</v>
      </c>
      <c r="E330" t="str">
        <f t="shared" si="6"/>
        <v>IF(COUNTIFS(ComponentUI!$E$264:$E$265, $E11, ComponentUI!$H$264:$H$265, F$11) &gt; 0, 1, 0)</v>
      </c>
      <c r="F330" t="str">
        <f t="shared" si="7"/>
        <v>IF(COUNTIFS(ComponentUI!$F$264:$F$265, $E18, ComponentUI!$H$264:$H$265, F$18) &gt; 0, 1, 0)</v>
      </c>
      <c r="G330" t="str">
        <f t="shared" si="8"/>
        <v>IF(COUNTIFS(ComponentUI!$G$264:$G$265, $E24, ComponentUI!$H$264:$H$265, F$24) &gt; 0, 1, 0)</v>
      </c>
    </row>
    <row r="331" spans="1:7" ht="15.75" customHeight="1" x14ac:dyDescent="0.15">
      <c r="A331" s="37" t="s">
        <v>867</v>
      </c>
      <c r="B331" s="30">
        <f t="shared" si="9"/>
        <v>266</v>
      </c>
      <c r="C331">
        <f>MATCH(A331, $C$1:C$289,1)</f>
        <v>267</v>
      </c>
      <c r="D331" t="str">
        <f t="shared" si="5"/>
        <v>IF(COUNTIFS(ComponentUI!$D$266:$D$267, $E2, ComponentUI!$H$266:$H$267, F$2) &gt; 0, 1, 0)</v>
      </c>
      <c r="E331" t="str">
        <f t="shared" si="6"/>
        <v>IF(COUNTIFS(ComponentUI!$E$266:$E$267, $E11, ComponentUI!$H$266:$H$267, F$11) &gt; 0, 1, 0)</v>
      </c>
      <c r="F331" t="str">
        <f t="shared" si="7"/>
        <v>IF(COUNTIFS(ComponentUI!$F$266:$F$267, $E18, ComponentUI!$H$266:$H$267, F$18) &gt; 0, 1, 0)</v>
      </c>
      <c r="G331" t="str">
        <f t="shared" si="8"/>
        <v>IF(COUNTIFS(ComponentUI!$G$266:$G$267, $E24, ComponentUI!$H$266:$H$267, F$24) &gt; 0, 1, 0)</v>
      </c>
    </row>
    <row r="332" spans="1:7" ht="15.75" customHeight="1" x14ac:dyDescent="0.15">
      <c r="A332" s="37" t="s">
        <v>868</v>
      </c>
      <c r="B332" s="30">
        <f t="shared" si="9"/>
        <v>268</v>
      </c>
      <c r="C332">
        <f>MATCH(A332, $C$1:C$289,1)</f>
        <v>268</v>
      </c>
      <c r="D332" t="str">
        <f t="shared" si="5"/>
        <v>IF(COUNTIFS(ComponentUI!$D$268:$D$268, $E2, ComponentUI!$H$268:$H$268, F$2) &gt; 0, 1, 0)</v>
      </c>
      <c r="E332" t="str">
        <f t="shared" si="6"/>
        <v>IF(COUNTIFS(ComponentUI!$E$268:$E$268, $E11, ComponentUI!$H$268:$H$268, F$11) &gt; 0, 1, 0)</v>
      </c>
      <c r="F332" t="str">
        <f t="shared" si="7"/>
        <v>IF(COUNTIFS(ComponentUI!$F$268:$F$268, $E18, ComponentUI!$H$268:$H$268, F$18) &gt; 0, 1, 0)</v>
      </c>
      <c r="G332" t="str">
        <f t="shared" si="8"/>
        <v>IF(COUNTIFS(ComponentUI!$G$268:$G$268, $E24, ComponentUI!$H$268:$H$268, F$24) &gt; 0, 1, 0)</v>
      </c>
    </row>
    <row r="333" spans="1:7" ht="15.75" customHeight="1" x14ac:dyDescent="0.15">
      <c r="A333" s="37" t="s">
        <v>869</v>
      </c>
      <c r="B333" s="30">
        <f t="shared" si="9"/>
        <v>269</v>
      </c>
      <c r="C333">
        <f>MATCH(A333, $C$1:C$289,1)</f>
        <v>269</v>
      </c>
      <c r="D333" t="str">
        <f t="shared" si="5"/>
        <v>IF(COUNTIFS(ComponentUI!$D$269:$D$269, $E2, ComponentUI!$H$269:$H$269, F$2) &gt; 0, 1, 0)</v>
      </c>
      <c r="E333" t="str">
        <f t="shared" si="6"/>
        <v>IF(COUNTIFS(ComponentUI!$E$269:$E$269, $E11, ComponentUI!$H$269:$H$269, F$11) &gt; 0, 1, 0)</v>
      </c>
      <c r="F333" t="str">
        <f t="shared" si="7"/>
        <v>IF(COUNTIFS(ComponentUI!$F$269:$F$269, $E18, ComponentUI!$H$269:$H$269, F$18) &gt; 0, 1, 0)</v>
      </c>
      <c r="G333" t="str">
        <f t="shared" si="8"/>
        <v>IF(COUNTIFS(ComponentUI!$G$269:$G$269, $E24, ComponentUI!$H$269:$H$269, F$24) &gt; 0, 1, 0)</v>
      </c>
    </row>
    <row r="334" spans="1:7" ht="15.75" customHeight="1" x14ac:dyDescent="0.15">
      <c r="A334" s="37" t="s">
        <v>877</v>
      </c>
      <c r="B334" s="30">
        <f t="shared" si="9"/>
        <v>25</v>
      </c>
      <c r="C334">
        <f>MATCH(A334, $C$1:C$289,1)</f>
        <v>29</v>
      </c>
      <c r="D334" t="str">
        <f t="shared" si="5"/>
        <v>IF(COUNTIFS(ComponentUI!$D$25:$D$29, $E2, ComponentUI!$H$25:$H$29, F$2) &gt; 0, 1, 0)</v>
      </c>
      <c r="E334" t="str">
        <f t="shared" si="6"/>
        <v>IF(COUNTIFS(ComponentUI!$E$25:$E$29, $E11, ComponentUI!$H$25:$H$29, F$11) &gt; 0, 1, 0)</v>
      </c>
      <c r="F334" t="str">
        <f t="shared" si="7"/>
        <v>IF(COUNTIFS(ComponentUI!$F$25:$F$29, $E18, ComponentUI!$H$25:$H$29, F$18) &gt; 0, 1, 0)</v>
      </c>
      <c r="G334" t="str">
        <f t="shared" si="8"/>
        <v>IF(COUNTIFS(ComponentUI!$G$25:$G$29, $E24, ComponentUI!$H$25:$H$29, F$24) &gt; 0, 1, 0)</v>
      </c>
    </row>
    <row r="335" spans="1:7" ht="15.75" customHeight="1" x14ac:dyDescent="0.15">
      <c r="A335" s="37" t="s">
        <v>876</v>
      </c>
      <c r="B335" s="30">
        <f t="shared" si="9"/>
        <v>30</v>
      </c>
      <c r="C335">
        <f>MATCH(A335, $C$1:C$289,1)</f>
        <v>33</v>
      </c>
      <c r="D335" t="str">
        <f t="shared" si="5"/>
        <v>IF(COUNTIFS(ComponentUI!$D$30:$D$33, $E2, ComponentUI!$H$30:$H$33, F$2) &gt; 0, 1, 0)</v>
      </c>
      <c r="E335" t="str">
        <f t="shared" si="6"/>
        <v>IF(COUNTIFS(ComponentUI!$E$30:$E$33, $E11, ComponentUI!$H$30:$H$33, F$11) &gt; 0, 1, 0)</v>
      </c>
      <c r="F335" t="str">
        <f t="shared" si="7"/>
        <v>IF(COUNTIFS(ComponentUI!$F$30:$F$33, $E18, ComponentUI!$H$30:$H$33, F$18) &gt; 0, 1, 0)</v>
      </c>
      <c r="G335" t="str">
        <f t="shared" si="8"/>
        <v>IF(COUNTIFS(ComponentUI!$G$30:$G$33, $E24, ComponentUI!$H$30:$H$33, F$24) &gt; 0, 1, 0)</v>
      </c>
    </row>
    <row r="336" spans="1:7" ht="15.75" customHeight="1" x14ac:dyDescent="0.15">
      <c r="A336" s="37" t="s">
        <v>878</v>
      </c>
      <c r="B336" s="30">
        <f t="shared" si="9"/>
        <v>34</v>
      </c>
      <c r="C336">
        <f>MATCH(A336, $C$1:C$289,1)</f>
        <v>37</v>
      </c>
      <c r="D336" t="str">
        <f t="shared" si="5"/>
        <v>IF(COUNTIFS(ComponentUI!$D$34:$D$37, $E2, ComponentUI!$H$34:$H$37, F$2) &gt; 0, 1, 0)</v>
      </c>
      <c r="E336" t="str">
        <f t="shared" si="6"/>
        <v>IF(COUNTIFS(ComponentUI!$E$34:$E$37, $E11, ComponentUI!$H$34:$H$37, F$11) &gt; 0, 1, 0)</v>
      </c>
      <c r="F336" t="str">
        <f t="shared" si="7"/>
        <v>IF(COUNTIFS(ComponentUI!$F$34:$F$37, $E18, ComponentUI!$H$34:$H$37, F$18) &gt; 0, 1, 0)</v>
      </c>
      <c r="G336" t="str">
        <f t="shared" si="8"/>
        <v>IF(COUNTIFS(ComponentUI!$G$34:$G$37, $E24, ComponentUI!$H$34:$H$37, F$24) &gt; 0, 1, 0)</v>
      </c>
    </row>
    <row r="337" spans="1:7" ht="15.75" customHeight="1" x14ac:dyDescent="0.15">
      <c r="A337" s="37" t="s">
        <v>879</v>
      </c>
      <c r="B337" s="30">
        <f t="shared" si="9"/>
        <v>38</v>
      </c>
      <c r="C337">
        <f>MATCH(A337, $C$1:C$289,1)</f>
        <v>40</v>
      </c>
      <c r="D337" t="str">
        <f t="shared" si="5"/>
        <v>IF(COUNTIFS(ComponentUI!$D$38:$D$40, $E2, ComponentUI!$H$38:$H$40, F$2) &gt; 0, 1, 0)</v>
      </c>
      <c r="E337" t="str">
        <f t="shared" si="6"/>
        <v>IF(COUNTIFS(ComponentUI!$E$38:$E$40, $E11, ComponentUI!$H$38:$H$40, F$11) &gt; 0, 1, 0)</v>
      </c>
      <c r="F337" t="str">
        <f t="shared" si="7"/>
        <v>IF(COUNTIFS(ComponentUI!$F$38:$F$40, $E18, ComponentUI!$H$38:$H$40, F$18) &gt; 0, 1, 0)</v>
      </c>
      <c r="G337" t="str">
        <f t="shared" si="8"/>
        <v>IF(COUNTIFS(ComponentUI!$G$38:$G$40, $E24, ComponentUI!$H$38:$H$40, F$24) &gt; 0, 1, 0)</v>
      </c>
    </row>
    <row r="338" spans="1:7" ht="15.75" customHeight="1" x14ac:dyDescent="0.15">
      <c r="A338" s="37" t="s">
        <v>880</v>
      </c>
      <c r="B338" s="30">
        <f t="shared" si="9"/>
        <v>41</v>
      </c>
      <c r="C338">
        <f>MATCH(A338, $C$1:C$289,1)</f>
        <v>43</v>
      </c>
      <c r="D338" t="str">
        <f t="shared" si="5"/>
        <v>IF(COUNTIFS(ComponentUI!$D$41:$D$43, $E2, ComponentUI!$H$41:$H$43, F$2) &gt; 0, 1, 0)</v>
      </c>
      <c r="E338" t="str">
        <f t="shared" si="6"/>
        <v>IF(COUNTIFS(ComponentUI!$E$41:$E$43, $E11, ComponentUI!$H$41:$H$43, F$11) &gt; 0, 1, 0)</v>
      </c>
      <c r="F338" t="str">
        <f t="shared" si="7"/>
        <v>IF(COUNTIFS(ComponentUI!$F$41:$F$43, $E18, ComponentUI!$H$41:$H$43, F$18) &gt; 0, 1, 0)</v>
      </c>
      <c r="G338" t="str">
        <f t="shared" si="8"/>
        <v>IF(COUNTIFS(ComponentUI!$G$41:$G$43, $E24, ComponentUI!$H$41:$H$43, F$24) &gt; 0, 1, 0)</v>
      </c>
    </row>
    <row r="339" spans="1:7" ht="15.75" customHeight="1" x14ac:dyDescent="0.15">
      <c r="A339" s="37" t="s">
        <v>881</v>
      </c>
      <c r="B339" s="30">
        <f t="shared" si="9"/>
        <v>44</v>
      </c>
      <c r="C339">
        <f>MATCH(A339, $C$1:C$289,1)</f>
        <v>46</v>
      </c>
      <c r="D339" t="str">
        <f t="shared" si="5"/>
        <v>IF(COUNTIFS(ComponentUI!$D$44:$D$46, $E2, ComponentUI!$H$44:$H$46, F$2) &gt; 0, 1, 0)</v>
      </c>
      <c r="E339" t="str">
        <f t="shared" si="6"/>
        <v>IF(COUNTIFS(ComponentUI!$E$44:$E$46, $E11, ComponentUI!$H$44:$H$46, F$11) &gt; 0, 1, 0)</v>
      </c>
      <c r="F339" t="str">
        <f t="shared" si="7"/>
        <v>IF(COUNTIFS(ComponentUI!$F$44:$F$46, $E18, ComponentUI!$H$44:$H$46, F$18) &gt; 0, 1, 0)</v>
      </c>
      <c r="G339" t="str">
        <f t="shared" si="8"/>
        <v>IF(COUNTIFS(ComponentUI!$G$44:$G$46, $E24, ComponentUI!$H$44:$H$46, F$24) &gt; 0, 1, 0)</v>
      </c>
    </row>
    <row r="340" spans="1:7" ht="15.75" customHeight="1" x14ac:dyDescent="0.15">
      <c r="A340" s="37" t="s">
        <v>882</v>
      </c>
      <c r="B340" s="30">
        <f t="shared" si="9"/>
        <v>72</v>
      </c>
      <c r="C340">
        <f>MATCH(A340, $C$1:C$289,1)</f>
        <v>75</v>
      </c>
      <c r="D340" t="str">
        <f t="shared" si="5"/>
        <v>IF(COUNTIFS(ComponentUI!$D$72:$D$75, $E2, ComponentUI!$H$72:$H$75, F$2) &gt; 0, 1, 0)</v>
      </c>
      <c r="E340" t="str">
        <f t="shared" si="6"/>
        <v>IF(COUNTIFS(ComponentUI!$E$72:$E$75, $E11, ComponentUI!$H$72:$H$75, F$11) &gt; 0, 1, 0)</v>
      </c>
      <c r="F340" t="str">
        <f t="shared" si="7"/>
        <v>IF(COUNTIFS(ComponentUI!$F$72:$F$75, $E18, ComponentUI!$H$72:$H$75, F$18) &gt; 0, 1, 0)</v>
      </c>
      <c r="G340" t="str">
        <f t="shared" si="8"/>
        <v>IF(COUNTIFS(ComponentUI!$G$72:$G$75, $E24, ComponentUI!$H$72:$H$75, F$24) &gt; 0, 1, 0)</v>
      </c>
    </row>
    <row r="341" spans="1:7" ht="15.75" customHeight="1" x14ac:dyDescent="0.15">
      <c r="A341" s="37" t="s">
        <v>883</v>
      </c>
      <c r="B341" s="30">
        <f t="shared" si="9"/>
        <v>76</v>
      </c>
      <c r="C341">
        <f>MATCH(A341, $C$1:C$289,1)</f>
        <v>80</v>
      </c>
      <c r="D341" t="str">
        <f t="shared" si="5"/>
        <v>IF(COUNTIFS(ComponentUI!$D$76:$D$80, $E2, ComponentUI!$H$76:$H$80, F$2) &gt; 0, 1, 0)</v>
      </c>
      <c r="E341" t="str">
        <f t="shared" si="6"/>
        <v>IF(COUNTIFS(ComponentUI!$E$76:$E$80, $E11, ComponentUI!$H$76:$H$80, F$11) &gt; 0, 1, 0)</v>
      </c>
      <c r="F341" t="str">
        <f t="shared" si="7"/>
        <v>IF(COUNTIFS(ComponentUI!$F$76:$F$80, $E18, ComponentUI!$H$76:$H$80, F$18) &gt; 0, 1, 0)</v>
      </c>
      <c r="G341" t="str">
        <f t="shared" si="8"/>
        <v>IF(COUNTIFS(ComponentUI!$G$76:$G$80, $E24, ComponentUI!$H$76:$H$80, F$24) &gt; 0, 1, 0)</v>
      </c>
    </row>
    <row r="342" spans="1:7" ht="15.75" customHeight="1" x14ac:dyDescent="0.15">
      <c r="A342" s="37" t="s">
        <v>884</v>
      </c>
      <c r="B342" s="30">
        <f t="shared" si="9"/>
        <v>81</v>
      </c>
      <c r="C342">
        <f>MATCH(A342, $C$1:C$289,1)</f>
        <v>86</v>
      </c>
      <c r="D342" t="str">
        <f t="shared" si="5"/>
        <v>IF(COUNTIFS(ComponentUI!$D$81:$D$86, $E2, ComponentUI!$H$81:$H$86, F$2) &gt; 0, 1, 0)</v>
      </c>
      <c r="E342" t="str">
        <f t="shared" si="6"/>
        <v>IF(COUNTIFS(ComponentUI!$E$81:$E$86, $E11, ComponentUI!$H$81:$H$86, F$11) &gt; 0, 1, 0)</v>
      </c>
      <c r="F342" t="str">
        <f t="shared" si="7"/>
        <v>IF(COUNTIFS(ComponentUI!$F$81:$F$86, $E18, ComponentUI!$H$81:$H$86, F$18) &gt; 0, 1, 0)</v>
      </c>
      <c r="G342" t="str">
        <f t="shared" si="8"/>
        <v>IF(COUNTIFS(ComponentUI!$G$81:$G$86, $E24, ComponentUI!$H$81:$H$86, F$24) &gt; 0, 1, 0)</v>
      </c>
    </row>
    <row r="343" spans="1:7" ht="15.75" customHeight="1" x14ac:dyDescent="0.15">
      <c r="A343" s="37" t="s">
        <v>885</v>
      </c>
      <c r="B343" s="30">
        <f t="shared" si="9"/>
        <v>87</v>
      </c>
      <c r="C343">
        <f>MATCH(A343, $C$1:C$289,1)</f>
        <v>91</v>
      </c>
      <c r="D343" t="str">
        <f t="shared" si="5"/>
        <v>IF(COUNTIFS(ComponentUI!$D$87:$D$91, $E2, ComponentUI!$H$87:$H$91, F$2) &gt; 0, 1, 0)</v>
      </c>
      <c r="E343" t="str">
        <f t="shared" si="6"/>
        <v>IF(COUNTIFS(ComponentUI!$E$87:$E$91, $E11, ComponentUI!$H$87:$H$91, F$11) &gt; 0, 1, 0)</v>
      </c>
      <c r="F343" t="str">
        <f t="shared" si="7"/>
        <v>IF(COUNTIFS(ComponentUI!$F$87:$F$91, $E18, ComponentUI!$H$87:$H$91, F$18) &gt; 0, 1, 0)</v>
      </c>
      <c r="G343" t="str">
        <f t="shared" si="8"/>
        <v>IF(COUNTIFS(ComponentUI!$G$87:$G$91, $E24, ComponentUI!$H$87:$H$91, F$24) &gt; 0, 1, 0)</v>
      </c>
    </row>
    <row r="344" spans="1:7" ht="15.75" customHeight="1" x14ac:dyDescent="0.15">
      <c r="A344" s="37" t="s">
        <v>886</v>
      </c>
      <c r="B344" s="30">
        <f t="shared" si="9"/>
        <v>92</v>
      </c>
      <c r="C344">
        <f>MATCH(A344, $C$1:C$289,1)</f>
        <v>93</v>
      </c>
      <c r="D344" t="str">
        <f t="shared" si="5"/>
        <v>IF(COUNTIFS(ComponentUI!$D$92:$D$93, $E2, ComponentUI!$H$92:$H$93, F$2) &gt; 0, 1, 0)</v>
      </c>
      <c r="E344" t="str">
        <f t="shared" si="6"/>
        <v>IF(COUNTIFS(ComponentUI!$E$92:$E$93, $E11, ComponentUI!$H$92:$H$93, F$11) &gt; 0, 1, 0)</v>
      </c>
      <c r="F344" t="str">
        <f t="shared" si="7"/>
        <v>IF(COUNTIFS(ComponentUI!$F$92:$F$93, $E18, ComponentUI!$H$92:$H$93, F$18) &gt; 0, 1, 0)</v>
      </c>
      <c r="G344" t="str">
        <f t="shared" si="8"/>
        <v>IF(COUNTIFS(ComponentUI!$G$92:$G$93, $E24, ComponentUI!$H$92:$H$93, F$24) &gt; 0, 1, 0)</v>
      </c>
    </row>
    <row r="345" spans="1:7" ht="15.75" customHeight="1" x14ac:dyDescent="0.15">
      <c r="A345" s="37" t="s">
        <v>887</v>
      </c>
      <c r="B345" s="30">
        <f t="shared" si="9"/>
        <v>94</v>
      </c>
      <c r="C345">
        <f>MATCH(A345, $C$1:C$289,1)</f>
        <v>96</v>
      </c>
      <c r="D345" t="str">
        <f t="shared" si="5"/>
        <v>IF(COUNTIFS(ComponentUI!$D$94:$D$96, $E2, ComponentUI!$H$94:$H$96, F$2) &gt; 0, 1, 0)</v>
      </c>
      <c r="E345" t="str">
        <f t="shared" si="6"/>
        <v>IF(COUNTIFS(ComponentUI!$E$94:$E$96, $E11, ComponentUI!$H$94:$H$96, F$11) &gt; 0, 1, 0)</v>
      </c>
      <c r="F345" t="str">
        <f t="shared" si="7"/>
        <v>IF(COUNTIFS(ComponentUI!$F$94:$F$96, $E18, ComponentUI!$H$94:$H$96, F$18) &gt; 0, 1, 0)</v>
      </c>
      <c r="G345" t="str">
        <f t="shared" si="8"/>
        <v>IF(COUNTIFS(ComponentUI!$G$94:$G$96, $E24, ComponentUI!$H$94:$H$96, F$24) &gt; 0, 1, 0)</v>
      </c>
    </row>
    <row r="346" spans="1:7" ht="15.75" customHeight="1" x14ac:dyDescent="0.15">
      <c r="A346" s="37" t="s">
        <v>888</v>
      </c>
      <c r="B346" s="30">
        <f t="shared" si="9"/>
        <v>118</v>
      </c>
      <c r="C346">
        <f>MATCH(A346, $C$1:C$289,1)</f>
        <v>120</v>
      </c>
      <c r="D346" t="str">
        <f t="shared" si="5"/>
        <v>IF(COUNTIFS(ComponentUI!$D$118:$D$120, $E2, ComponentUI!$H$118:$H$120, F$2) &gt; 0, 1, 0)</v>
      </c>
      <c r="E346" t="str">
        <f t="shared" si="6"/>
        <v>IF(COUNTIFS(ComponentUI!$E$118:$E$120, $E11, ComponentUI!$H$118:$H$120, F$11) &gt; 0, 1, 0)</v>
      </c>
      <c r="F346" t="str">
        <f t="shared" si="7"/>
        <v>IF(COUNTIFS(ComponentUI!$F$118:$F$120, $E18, ComponentUI!$H$118:$H$120, F$18) &gt; 0, 1, 0)</v>
      </c>
      <c r="G346" t="str">
        <f t="shared" si="8"/>
        <v>IF(COUNTIFS(ComponentUI!$G$118:$G$120, $E24, ComponentUI!$H$118:$H$120, F$24) &gt; 0, 1, 0)</v>
      </c>
    </row>
    <row r="347" spans="1:7" ht="15.75" customHeight="1" x14ac:dyDescent="0.15">
      <c r="A347" s="37" t="s">
        <v>889</v>
      </c>
      <c r="B347" s="30">
        <f t="shared" si="9"/>
        <v>121</v>
      </c>
      <c r="C347">
        <f>MATCH(A347, $C$1:C$289,1)</f>
        <v>125</v>
      </c>
      <c r="D347" t="str">
        <f t="shared" si="5"/>
        <v>IF(COUNTIFS(ComponentUI!$D$121:$D$125, $E2, ComponentUI!$H$121:$H$125, F$2) &gt; 0, 1, 0)</v>
      </c>
      <c r="E347" t="str">
        <f t="shared" si="6"/>
        <v>IF(COUNTIFS(ComponentUI!$E$121:$E$125, $E11, ComponentUI!$H$121:$H$125, F$11) &gt; 0, 1, 0)</v>
      </c>
      <c r="F347" t="str">
        <f t="shared" si="7"/>
        <v>IF(COUNTIFS(ComponentUI!$F$121:$F$125, $E18, ComponentUI!$H$121:$H$125, F$18) &gt; 0, 1, 0)</v>
      </c>
      <c r="G347" t="str">
        <f t="shared" si="8"/>
        <v>IF(COUNTIFS(ComponentUI!$G$121:$G$125, $E24, ComponentUI!$H$121:$H$125, F$24) &gt; 0, 1, 0)</v>
      </c>
    </row>
    <row r="348" spans="1:7" ht="15.75" customHeight="1" x14ac:dyDescent="0.15">
      <c r="A348" s="37" t="s">
        <v>890</v>
      </c>
      <c r="B348" s="30">
        <f t="shared" si="9"/>
        <v>126</v>
      </c>
      <c r="C348">
        <f>MATCH(A348, $C$1:C$289,1)</f>
        <v>130</v>
      </c>
      <c r="D348" t="str">
        <f t="shared" si="5"/>
        <v>IF(COUNTIFS(ComponentUI!$D$126:$D$130, $E2, ComponentUI!$H$126:$H$130, F$2) &gt; 0, 1, 0)</v>
      </c>
      <c r="E348" t="str">
        <f t="shared" si="6"/>
        <v>IF(COUNTIFS(ComponentUI!$E$126:$E$130, $E11, ComponentUI!$H$126:$H$130, F$11) &gt; 0, 1, 0)</v>
      </c>
      <c r="F348" t="str">
        <f t="shared" si="7"/>
        <v>IF(COUNTIFS(ComponentUI!$F$126:$F$130, $E18, ComponentUI!$H$126:$H$130, F$18) &gt; 0, 1, 0)</v>
      </c>
      <c r="G348" t="str">
        <f t="shared" si="8"/>
        <v>IF(COUNTIFS(ComponentUI!$G$126:$G$130, $E24, ComponentUI!$H$126:$H$130, F$24) &gt; 0, 1, 0)</v>
      </c>
    </row>
    <row r="349" spans="1:7" ht="15.75" customHeight="1" x14ac:dyDescent="0.15">
      <c r="A349" s="37" t="s">
        <v>891</v>
      </c>
      <c r="B349" s="30">
        <f t="shared" si="9"/>
        <v>131</v>
      </c>
      <c r="C349">
        <f>MATCH(A349, $C$1:C$289,1)</f>
        <v>133</v>
      </c>
      <c r="D349" t="str">
        <f t="shared" si="5"/>
        <v>IF(COUNTIFS(ComponentUI!$D$131:$D$133, $E2, ComponentUI!$H$131:$H$133, F$2) &gt; 0, 1, 0)</v>
      </c>
      <c r="E349" t="str">
        <f t="shared" si="6"/>
        <v>IF(COUNTIFS(ComponentUI!$E$131:$E$133, $E11, ComponentUI!$H$131:$H$133, F$11) &gt; 0, 1, 0)</v>
      </c>
      <c r="F349" t="str">
        <f t="shared" si="7"/>
        <v>IF(COUNTIFS(ComponentUI!$F$131:$F$133, $E18, ComponentUI!$H$131:$H$133, F$18) &gt; 0, 1, 0)</v>
      </c>
      <c r="G349" t="str">
        <f t="shared" si="8"/>
        <v>IF(COUNTIFS(ComponentUI!$G$131:$G$133, $E24, ComponentUI!$H$131:$H$133, F$24) &gt; 0, 1, 0)</v>
      </c>
    </row>
    <row r="350" spans="1:7" ht="15.75" customHeight="1" x14ac:dyDescent="0.15">
      <c r="A350" s="37" t="s">
        <v>892</v>
      </c>
      <c r="B350" s="30">
        <f t="shared" si="9"/>
        <v>134</v>
      </c>
      <c r="C350">
        <f>MATCH(A350, $C$1:C$289,1)</f>
        <v>136</v>
      </c>
      <c r="D350" t="str">
        <f t="shared" si="5"/>
        <v>IF(COUNTIFS(ComponentUI!$D$134:$D$136, $E2, ComponentUI!$H$134:$H$136, F$2) &gt; 0, 1, 0)</v>
      </c>
      <c r="E350" t="str">
        <f t="shared" si="6"/>
        <v>IF(COUNTIFS(ComponentUI!$E$134:$E$136, $E11, ComponentUI!$H$134:$H$136, F$11) &gt; 0, 1, 0)</v>
      </c>
      <c r="F350" t="str">
        <f t="shared" si="7"/>
        <v>IF(COUNTIFS(ComponentUI!$F$134:$F$136, $E18, ComponentUI!$H$134:$H$136, F$18) &gt; 0, 1, 0)</v>
      </c>
      <c r="G350" t="str">
        <f t="shared" si="8"/>
        <v>IF(COUNTIFS(ComponentUI!$G$134:$G$136, $E24, ComponentUI!$H$134:$H$136, F$24) &gt; 0, 1, 0)</v>
      </c>
    </row>
    <row r="351" spans="1:7" ht="15.75" customHeight="1" x14ac:dyDescent="0.15">
      <c r="A351" s="37" t="s">
        <v>893</v>
      </c>
      <c r="B351" s="30">
        <f t="shared" si="9"/>
        <v>137</v>
      </c>
      <c r="C351">
        <f>MATCH(A351, $C$1:C$289,1)</f>
        <v>140</v>
      </c>
      <c r="D351" t="str">
        <f t="shared" si="5"/>
        <v>IF(COUNTIFS(ComponentUI!$D$137:$D$140, $E2, ComponentUI!$H$137:$H$140, F$2) &gt; 0, 1, 0)</v>
      </c>
      <c r="E351" t="str">
        <f t="shared" si="6"/>
        <v>IF(COUNTIFS(ComponentUI!$E$137:$E$140, $E11, ComponentUI!$H$137:$H$140, F$11) &gt; 0, 1, 0)</v>
      </c>
      <c r="F351" t="str">
        <f t="shared" si="7"/>
        <v>IF(COUNTIFS(ComponentUI!$F$137:$F$140, $E18, ComponentUI!$H$137:$H$140, F$18) &gt; 0, 1, 0)</v>
      </c>
      <c r="G351" t="str">
        <f t="shared" si="8"/>
        <v>IF(COUNTIFS(ComponentUI!$G$137:$G$140, $E24, ComponentUI!$H$137:$H$140, F$24) &gt; 0, 1, 0)</v>
      </c>
    </row>
    <row r="352" spans="1:7" ht="15.75" customHeight="1" x14ac:dyDescent="0.15">
      <c r="A352" s="37" t="s">
        <v>894</v>
      </c>
      <c r="B352" s="30">
        <f t="shared" si="9"/>
        <v>158</v>
      </c>
      <c r="C352">
        <f>MATCH(A352, $C$1:C$289,1)</f>
        <v>161</v>
      </c>
      <c r="D352" t="str">
        <f t="shared" si="5"/>
        <v>IF(COUNTIFS(ComponentUI!$D$158:$D$161, $E2, ComponentUI!$H$158:$H$161, F$2) &gt; 0, 1, 0)</v>
      </c>
      <c r="E352" t="str">
        <f t="shared" si="6"/>
        <v>IF(COUNTIFS(ComponentUI!$E$158:$E$161, $E11, ComponentUI!$H$158:$H$161, F$11) &gt; 0, 1, 0)</v>
      </c>
      <c r="F352" t="str">
        <f t="shared" si="7"/>
        <v>IF(COUNTIFS(ComponentUI!$F$158:$F$161, $E18, ComponentUI!$H$158:$H$161, F$18) &gt; 0, 1, 0)</v>
      </c>
      <c r="G352" t="str">
        <f t="shared" si="8"/>
        <v>IF(COUNTIFS(ComponentUI!$G$158:$G$161, $E24, ComponentUI!$H$158:$H$161, F$24) &gt; 0, 1, 0)</v>
      </c>
    </row>
    <row r="353" spans="1:7" ht="15.75" customHeight="1" x14ac:dyDescent="0.15">
      <c r="A353" s="37" t="s">
        <v>895</v>
      </c>
      <c r="B353" s="30">
        <f t="shared" si="9"/>
        <v>162</v>
      </c>
      <c r="C353">
        <f>MATCH(A353, $C$1:C$289,1)</f>
        <v>166</v>
      </c>
      <c r="D353" t="str">
        <f t="shared" si="5"/>
        <v>IF(COUNTIFS(ComponentUI!$D$162:$D$166, $E2, ComponentUI!$H$162:$H$166, F$2) &gt; 0, 1, 0)</v>
      </c>
      <c r="E353" t="str">
        <f t="shared" si="6"/>
        <v>IF(COUNTIFS(ComponentUI!$E$162:$E$166, $E11, ComponentUI!$H$162:$H$166, F$11) &gt; 0, 1, 0)</v>
      </c>
      <c r="F353" t="str">
        <f t="shared" si="7"/>
        <v>IF(COUNTIFS(ComponentUI!$F$162:$F$166, $E18, ComponentUI!$H$162:$H$166, F$18) &gt; 0, 1, 0)</v>
      </c>
      <c r="G353" t="str">
        <f t="shared" si="8"/>
        <v>IF(COUNTIFS(ComponentUI!$G$162:$G$166, $E24, ComponentUI!$H$162:$H$166, F$24) &gt; 0, 1, 0)</v>
      </c>
    </row>
    <row r="354" spans="1:7" ht="15.75" customHeight="1" x14ac:dyDescent="0.15">
      <c r="A354" s="37" t="s">
        <v>896</v>
      </c>
      <c r="B354" s="30">
        <f t="shared" si="9"/>
        <v>167</v>
      </c>
      <c r="C354">
        <f>MATCH(A354, $C$1:C$289,1)</f>
        <v>169</v>
      </c>
      <c r="D354" t="str">
        <f t="shared" si="5"/>
        <v>IF(COUNTIFS(ComponentUI!$D$167:$D$169, $E2, ComponentUI!$H$167:$H$169, F$2) &gt; 0, 1, 0)</v>
      </c>
      <c r="E354" t="str">
        <f t="shared" si="6"/>
        <v>IF(COUNTIFS(ComponentUI!$E$167:$E$169, $E11, ComponentUI!$H$167:$H$169, F$11) &gt; 0, 1, 0)</v>
      </c>
      <c r="F354" t="str">
        <f t="shared" si="7"/>
        <v>IF(COUNTIFS(ComponentUI!$F$167:$F$169, $E18, ComponentUI!$H$167:$H$169, F$18) &gt; 0, 1, 0)</v>
      </c>
      <c r="G354" t="str">
        <f t="shared" si="8"/>
        <v>IF(COUNTIFS(ComponentUI!$G$167:$G$169, $E24, ComponentUI!$H$167:$H$169, F$24) &gt; 0, 1, 0)</v>
      </c>
    </row>
    <row r="355" spans="1:7" ht="15.75" customHeight="1" x14ac:dyDescent="0.15">
      <c r="A355" s="37" t="s">
        <v>897</v>
      </c>
      <c r="B355" s="30">
        <f t="shared" si="9"/>
        <v>170</v>
      </c>
      <c r="C355">
        <f>MATCH(A355, $C$1:C$289,1)</f>
        <v>172</v>
      </c>
      <c r="D355" t="str">
        <f t="shared" si="5"/>
        <v>IF(COUNTIFS(ComponentUI!$D$170:$D$172, $E2, ComponentUI!$H$170:$H$172, F$2) &gt; 0, 1, 0)</v>
      </c>
      <c r="E355" t="str">
        <f t="shared" si="6"/>
        <v>IF(COUNTIFS(ComponentUI!$E$170:$E$172, $E11, ComponentUI!$H$170:$H$172, F$11) &gt; 0, 1, 0)</v>
      </c>
      <c r="F355" t="str">
        <f t="shared" si="7"/>
        <v>IF(COUNTIFS(ComponentUI!$F$170:$F$172, $E18, ComponentUI!$H$170:$H$172, F$18) &gt; 0, 1, 0)</v>
      </c>
      <c r="G355" t="str">
        <f t="shared" si="8"/>
        <v>IF(COUNTIFS(ComponentUI!$G$170:$G$172, $E24, ComponentUI!$H$170:$H$172, F$24) &gt; 0, 1, 0)</v>
      </c>
    </row>
    <row r="356" spans="1:7" ht="15.75" customHeight="1" x14ac:dyDescent="0.15">
      <c r="A356" s="37" t="s">
        <v>898</v>
      </c>
      <c r="B356" s="30">
        <f t="shared" si="9"/>
        <v>173</v>
      </c>
      <c r="C356">
        <f>MATCH(A356, $C$1:C$289,1)</f>
        <v>175</v>
      </c>
      <c r="D356" t="str">
        <f t="shared" si="5"/>
        <v>IF(COUNTIFS(ComponentUI!$D$173:$D$175, $E2, ComponentUI!$H$173:$H$175, F$2) &gt; 0, 1, 0)</v>
      </c>
      <c r="E356" t="str">
        <f t="shared" si="6"/>
        <v>IF(COUNTIFS(ComponentUI!$E$173:$E$175, $E11, ComponentUI!$H$173:$H$175, F$11) &gt; 0, 1, 0)</v>
      </c>
      <c r="F356" t="str">
        <f t="shared" si="7"/>
        <v>IF(COUNTIFS(ComponentUI!$F$173:$F$175, $E18, ComponentUI!$H$173:$H$175, F$18) &gt; 0, 1, 0)</v>
      </c>
      <c r="G356" t="str">
        <f t="shared" si="8"/>
        <v>IF(COUNTIFS(ComponentUI!$G$173:$G$175, $E24, ComponentUI!$H$173:$H$175, F$24) &gt; 0, 1, 0)</v>
      </c>
    </row>
    <row r="357" spans="1:7" ht="15.75" customHeight="1" x14ac:dyDescent="0.15">
      <c r="A357" s="37" t="s">
        <v>899</v>
      </c>
      <c r="B357" s="30">
        <f t="shared" si="9"/>
        <v>176</v>
      </c>
      <c r="C357">
        <f>MATCH(A357, $C$1:C$289,1)</f>
        <v>178</v>
      </c>
      <c r="D357" t="str">
        <f t="shared" ref="D357:D375" si="10">"IF(COUNTIFS(ComponentUI!$" &amp; D$290 &amp; "$" &amp; B357 &amp;":$" &amp; D$290 &amp; "$" &amp; C357 &amp; ", $E2, ComponentUI!$H$" &amp; B357 &amp; ":$H$" &amp; C357 &amp; ", F$2) &gt; 0, 1, 0)"</f>
        <v>IF(COUNTIFS(ComponentUI!$D$176:$D$178, $E2, ComponentUI!$H$176:$H$178, F$2) &gt; 0, 1, 0)</v>
      </c>
      <c r="E357" t="str">
        <f t="shared" ref="E357:E375" si="11">"IF(COUNTIFS(ComponentUI!$" &amp; E$290 &amp; "$" &amp; $B357 &amp;":$" &amp; E$290 &amp; "$" &amp; $C357 &amp; ", $E11, ComponentUI!$H$" &amp; $B357 &amp; ":$H$" &amp; $C357 &amp; ", F$11) &gt; 0, 1, 0)"</f>
        <v>IF(COUNTIFS(ComponentUI!$E$176:$E$178, $E11, ComponentUI!$H$176:$H$178, F$11) &gt; 0, 1, 0)</v>
      </c>
      <c r="F357" t="str">
        <f t="shared" ref="F357:F375" si="12">"IF(COUNTIFS(ComponentUI!$" &amp; F$290 &amp; "$" &amp; $B357 &amp;":$" &amp; F$290 &amp; "$" &amp; $C357 &amp; ", $E18, ComponentUI!$H$" &amp; $B357 &amp; ":$H$" &amp; $C357 &amp; ", F$18) &gt; 0, 1, 0)"</f>
        <v>IF(COUNTIFS(ComponentUI!$F$176:$F$178, $E18, ComponentUI!$H$176:$H$178, F$18) &gt; 0, 1, 0)</v>
      </c>
      <c r="G357" t="str">
        <f t="shared" ref="G357:G375" si="13">"IF(COUNTIFS(ComponentUI!$" &amp; G$290 &amp; "$" &amp; $B357 &amp;":$" &amp; G$290 &amp; "$" &amp; $C357 &amp; ", $E24, ComponentUI!$H$" &amp; $B357 &amp; ":$H$" &amp; $C357 &amp; ", F$24) &gt; 0, 1, 0)"</f>
        <v>IF(COUNTIFS(ComponentUI!$G$176:$G$178, $E24, ComponentUI!$H$176:$H$178, F$24) &gt; 0, 1, 0)</v>
      </c>
    </row>
    <row r="358" spans="1:7" ht="15.75" customHeight="1" x14ac:dyDescent="0.15">
      <c r="A358" s="37" t="s">
        <v>900</v>
      </c>
      <c r="B358" s="30">
        <f t="shared" ref="B358:B375" si="14">MATCH(A358, $C$1:$C$289,0)</f>
        <v>195</v>
      </c>
      <c r="C358">
        <f>MATCH(A358, $C$1:C$289,1)</f>
        <v>197</v>
      </c>
      <c r="D358" t="str">
        <f t="shared" si="10"/>
        <v>IF(COUNTIFS(ComponentUI!$D$195:$D$197, $E2, ComponentUI!$H$195:$H$197, F$2) &gt; 0, 1, 0)</v>
      </c>
      <c r="E358" t="str">
        <f t="shared" si="11"/>
        <v>IF(COUNTIFS(ComponentUI!$E$195:$E$197, $E11, ComponentUI!$H$195:$H$197, F$11) &gt; 0, 1, 0)</v>
      </c>
      <c r="F358" t="str">
        <f t="shared" si="12"/>
        <v>IF(COUNTIFS(ComponentUI!$F$195:$F$197, $E18, ComponentUI!$H$195:$H$197, F$18) &gt; 0, 1, 0)</v>
      </c>
      <c r="G358" t="str">
        <f t="shared" si="13"/>
        <v>IF(COUNTIFS(ComponentUI!$G$195:$G$197, $E24, ComponentUI!$H$195:$H$197, F$24) &gt; 0, 1, 0)</v>
      </c>
    </row>
    <row r="359" spans="1:7" ht="15.75" customHeight="1" x14ac:dyDescent="0.15">
      <c r="A359" s="37" t="s">
        <v>901</v>
      </c>
      <c r="B359" s="30">
        <f t="shared" si="14"/>
        <v>198</v>
      </c>
      <c r="C359">
        <f>MATCH(A359, $C$1:C$289,1)</f>
        <v>200</v>
      </c>
      <c r="D359" t="str">
        <f t="shared" si="10"/>
        <v>IF(COUNTIFS(ComponentUI!$D$198:$D$200, $E2, ComponentUI!$H$198:$H$200, F$2) &gt; 0, 1, 0)</v>
      </c>
      <c r="E359" t="str">
        <f t="shared" si="11"/>
        <v>IF(COUNTIFS(ComponentUI!$E$198:$E$200, $E11, ComponentUI!$H$198:$H$200, F$11) &gt; 0, 1, 0)</v>
      </c>
      <c r="F359" t="str">
        <f t="shared" si="12"/>
        <v>IF(COUNTIFS(ComponentUI!$F$198:$F$200, $E18, ComponentUI!$H$198:$H$200, F$18) &gt; 0, 1, 0)</v>
      </c>
      <c r="G359" t="str">
        <f t="shared" si="13"/>
        <v>IF(COUNTIFS(ComponentUI!$G$198:$G$200, $E24, ComponentUI!$H$198:$H$200, F$24) &gt; 0, 1, 0)</v>
      </c>
    </row>
    <row r="360" spans="1:7" ht="15.75" customHeight="1" x14ac:dyDescent="0.15">
      <c r="A360" s="37" t="s">
        <v>902</v>
      </c>
      <c r="B360" s="30">
        <f t="shared" si="14"/>
        <v>201</v>
      </c>
      <c r="C360">
        <f>MATCH(A360, $C$1:C$289,1)</f>
        <v>204</v>
      </c>
      <c r="D360" t="str">
        <f t="shared" si="10"/>
        <v>IF(COUNTIFS(ComponentUI!$D$201:$D$204, $E2, ComponentUI!$H$201:$H$204, F$2) &gt; 0, 1, 0)</v>
      </c>
      <c r="E360" t="str">
        <f t="shared" si="11"/>
        <v>IF(COUNTIFS(ComponentUI!$E$201:$E$204, $E11, ComponentUI!$H$201:$H$204, F$11) &gt; 0, 1, 0)</v>
      </c>
      <c r="F360" t="str">
        <f t="shared" si="12"/>
        <v>IF(COUNTIFS(ComponentUI!$F$201:$F$204, $E18, ComponentUI!$H$201:$H$204, F$18) &gt; 0, 1, 0)</v>
      </c>
      <c r="G360" t="str">
        <f t="shared" si="13"/>
        <v>IF(COUNTIFS(ComponentUI!$G$201:$G$204, $E24, ComponentUI!$H$201:$H$204, F$24) &gt; 0, 1, 0)</v>
      </c>
    </row>
    <row r="361" spans="1:7" ht="15.75" customHeight="1" x14ac:dyDescent="0.15">
      <c r="A361" s="37" t="s">
        <v>903</v>
      </c>
      <c r="B361" s="30">
        <f t="shared" si="14"/>
        <v>205</v>
      </c>
      <c r="C361">
        <f>MATCH(A361, $C$1:C$289,1)</f>
        <v>207</v>
      </c>
      <c r="D361" t="str">
        <f t="shared" si="10"/>
        <v>IF(COUNTIFS(ComponentUI!$D$205:$D$207, $E2, ComponentUI!$H$205:$H$207, F$2) &gt; 0, 1, 0)</v>
      </c>
      <c r="E361" t="str">
        <f t="shared" si="11"/>
        <v>IF(COUNTIFS(ComponentUI!$E$205:$E$207, $E11, ComponentUI!$H$205:$H$207, F$11) &gt; 0, 1, 0)</v>
      </c>
      <c r="F361" t="str">
        <f t="shared" si="12"/>
        <v>IF(COUNTIFS(ComponentUI!$F$205:$F$207, $E18, ComponentUI!$H$205:$H$207, F$18) &gt; 0, 1, 0)</v>
      </c>
      <c r="G361" t="str">
        <f t="shared" si="13"/>
        <v>IF(COUNTIFS(ComponentUI!$G$205:$G$207, $E24, ComponentUI!$H$205:$H$207, F$24) &gt; 0, 1, 0)</v>
      </c>
    </row>
    <row r="362" spans="1:7" ht="15.75" customHeight="1" x14ac:dyDescent="0.15">
      <c r="A362" s="37" t="s">
        <v>904</v>
      </c>
      <c r="B362" s="30">
        <f t="shared" si="14"/>
        <v>208</v>
      </c>
      <c r="C362">
        <f>MATCH(A362, $C$1:C$289,1)</f>
        <v>208</v>
      </c>
      <c r="D362" t="str">
        <f t="shared" si="10"/>
        <v>IF(COUNTIFS(ComponentUI!$D$208:$D$208, $E2, ComponentUI!$H$208:$H$208, F$2) &gt; 0, 1, 0)</v>
      </c>
      <c r="E362" t="str">
        <f t="shared" si="11"/>
        <v>IF(COUNTIFS(ComponentUI!$E$208:$E$208, $E11, ComponentUI!$H$208:$H$208, F$11) &gt; 0, 1, 0)</v>
      </c>
      <c r="F362" t="str">
        <f t="shared" si="12"/>
        <v>IF(COUNTIFS(ComponentUI!$F$208:$F$208, $E18, ComponentUI!$H$208:$H$208, F$18) &gt; 0, 1, 0)</v>
      </c>
      <c r="G362" t="str">
        <f t="shared" si="13"/>
        <v>IF(COUNTIFS(ComponentUI!$G$208:$G$208, $E24, ComponentUI!$H$208:$H$208, F$24) &gt; 0, 1, 0)</v>
      </c>
    </row>
    <row r="363" spans="1:7" ht="15.75" customHeight="1" x14ac:dyDescent="0.15">
      <c r="A363" s="37" t="s">
        <v>905</v>
      </c>
      <c r="B363" s="30">
        <f t="shared" si="14"/>
        <v>209</v>
      </c>
      <c r="C363">
        <f>MATCH(A363, $C$1:C$289,1)</f>
        <v>211</v>
      </c>
      <c r="D363" t="str">
        <f t="shared" si="10"/>
        <v>IF(COUNTIFS(ComponentUI!$D$209:$D$211, $E2, ComponentUI!$H$209:$H$211, F$2) &gt; 0, 1, 0)</v>
      </c>
      <c r="E363" t="str">
        <f t="shared" si="11"/>
        <v>IF(COUNTIFS(ComponentUI!$E$209:$E$211, $E11, ComponentUI!$H$209:$H$211, F$11) &gt; 0, 1, 0)</v>
      </c>
      <c r="F363" t="str">
        <f t="shared" si="12"/>
        <v>IF(COUNTIFS(ComponentUI!$F$209:$F$211, $E18, ComponentUI!$H$209:$H$211, F$18) &gt; 0, 1, 0)</v>
      </c>
      <c r="G363" t="str">
        <f t="shared" si="13"/>
        <v>IF(COUNTIFS(ComponentUI!$G$209:$G$211, $E24, ComponentUI!$H$209:$H$211, F$24) &gt; 0, 1, 0)</v>
      </c>
    </row>
    <row r="364" spans="1:7" ht="15.75" customHeight="1" x14ac:dyDescent="0.15">
      <c r="A364" s="37" t="s">
        <v>906</v>
      </c>
      <c r="B364" s="30">
        <f t="shared" si="14"/>
        <v>230</v>
      </c>
      <c r="C364">
        <f>MATCH(A364, $C$1:C$289,1)</f>
        <v>233</v>
      </c>
      <c r="D364" t="str">
        <f t="shared" si="10"/>
        <v>IF(COUNTIFS(ComponentUI!$D$230:$D$233, $E2, ComponentUI!$H$230:$H$233, F$2) &gt; 0, 1, 0)</v>
      </c>
      <c r="E364" t="str">
        <f t="shared" si="11"/>
        <v>IF(COUNTIFS(ComponentUI!$E$230:$E$233, $E11, ComponentUI!$H$230:$H$233, F$11) &gt; 0, 1, 0)</v>
      </c>
      <c r="F364" t="str">
        <f t="shared" si="12"/>
        <v>IF(COUNTIFS(ComponentUI!$F$230:$F$233, $E18, ComponentUI!$H$230:$H$233, F$18) &gt; 0, 1, 0)</v>
      </c>
      <c r="G364" t="str">
        <f t="shared" si="13"/>
        <v>IF(COUNTIFS(ComponentUI!$G$230:$G$233, $E24, ComponentUI!$H$230:$H$233, F$24) &gt; 0, 1, 0)</v>
      </c>
    </row>
    <row r="365" spans="1:7" ht="15.75" customHeight="1" x14ac:dyDescent="0.15">
      <c r="A365" s="37" t="s">
        <v>907</v>
      </c>
      <c r="B365" s="30">
        <f t="shared" si="14"/>
        <v>234</v>
      </c>
      <c r="C365">
        <f>MATCH(A365, $C$1:C$289,1)</f>
        <v>239</v>
      </c>
      <c r="D365" t="str">
        <f t="shared" si="10"/>
        <v>IF(COUNTIFS(ComponentUI!$D$234:$D$239, $E2, ComponentUI!$H$234:$H$239, F$2) &gt; 0, 1, 0)</v>
      </c>
      <c r="E365" t="str">
        <f t="shared" si="11"/>
        <v>IF(COUNTIFS(ComponentUI!$E$234:$E$239, $E11, ComponentUI!$H$234:$H$239, F$11) &gt; 0, 1, 0)</v>
      </c>
      <c r="F365" t="str">
        <f t="shared" si="12"/>
        <v>IF(COUNTIFS(ComponentUI!$F$234:$F$239, $E18, ComponentUI!$H$234:$H$239, F$18) &gt; 0, 1, 0)</v>
      </c>
      <c r="G365" t="str">
        <f t="shared" si="13"/>
        <v>IF(COUNTIFS(ComponentUI!$G$234:$G$239, $E24, ComponentUI!$H$234:$H$239, F$24) &gt; 0, 1, 0)</v>
      </c>
    </row>
    <row r="366" spans="1:7" ht="15.75" customHeight="1" x14ac:dyDescent="0.15">
      <c r="A366" s="37" t="s">
        <v>908</v>
      </c>
      <c r="B366" s="30">
        <f t="shared" si="14"/>
        <v>240</v>
      </c>
      <c r="C366">
        <f>MATCH(A366, $C$1:C$289,1)</f>
        <v>243</v>
      </c>
      <c r="D366" t="str">
        <f t="shared" si="10"/>
        <v>IF(COUNTIFS(ComponentUI!$D$240:$D$243, $E2, ComponentUI!$H$240:$H$243, F$2) &gt; 0, 1, 0)</v>
      </c>
      <c r="E366" t="str">
        <f t="shared" si="11"/>
        <v>IF(COUNTIFS(ComponentUI!$E$240:$E$243, $E11, ComponentUI!$H$240:$H$243, F$11) &gt; 0, 1, 0)</v>
      </c>
      <c r="F366" t="str">
        <f t="shared" si="12"/>
        <v>IF(COUNTIFS(ComponentUI!$F$240:$F$243, $E18, ComponentUI!$H$240:$H$243, F$18) &gt; 0, 1, 0)</v>
      </c>
      <c r="G366" t="str">
        <f t="shared" si="13"/>
        <v>IF(COUNTIFS(ComponentUI!$G$240:$G$243, $E24, ComponentUI!$H$240:$H$243, F$24) &gt; 0, 1, 0)</v>
      </c>
    </row>
    <row r="367" spans="1:7" ht="15.75" customHeight="1" x14ac:dyDescent="0.15">
      <c r="A367" s="37" t="s">
        <v>909</v>
      </c>
      <c r="B367" s="30">
        <f t="shared" si="14"/>
        <v>244</v>
      </c>
      <c r="C367">
        <f>MATCH(A367, $C$1:C$289,1)</f>
        <v>247</v>
      </c>
      <c r="D367" t="str">
        <f t="shared" si="10"/>
        <v>IF(COUNTIFS(ComponentUI!$D$244:$D$247, $E2, ComponentUI!$H$244:$H$247, F$2) &gt; 0, 1, 0)</v>
      </c>
      <c r="E367" t="str">
        <f t="shared" si="11"/>
        <v>IF(COUNTIFS(ComponentUI!$E$244:$E$247, $E11, ComponentUI!$H$244:$H$247, F$11) &gt; 0, 1, 0)</v>
      </c>
      <c r="F367" t="str">
        <f t="shared" si="12"/>
        <v>IF(COUNTIFS(ComponentUI!$F$244:$F$247, $E18, ComponentUI!$H$244:$H$247, F$18) &gt; 0, 1, 0)</v>
      </c>
      <c r="G367" t="str">
        <f t="shared" si="13"/>
        <v>IF(COUNTIFS(ComponentUI!$G$244:$G$247, $E24, ComponentUI!$H$244:$H$247, F$24) &gt; 0, 1, 0)</v>
      </c>
    </row>
    <row r="368" spans="1:7" ht="15.75" customHeight="1" x14ac:dyDescent="0.15">
      <c r="A368" s="37" t="s">
        <v>910</v>
      </c>
      <c r="B368" s="30">
        <f t="shared" si="14"/>
        <v>248</v>
      </c>
      <c r="C368">
        <f>MATCH(A368, $C$1:C$289,1)</f>
        <v>254</v>
      </c>
      <c r="D368" t="str">
        <f t="shared" si="10"/>
        <v>IF(COUNTIFS(ComponentUI!$D$248:$D$254, $E2, ComponentUI!$H$248:$H$254, F$2) &gt; 0, 1, 0)</v>
      </c>
      <c r="E368" t="str">
        <f t="shared" si="11"/>
        <v>IF(COUNTIFS(ComponentUI!$E$248:$E$254, $E11, ComponentUI!$H$248:$H$254, F$11) &gt; 0, 1, 0)</v>
      </c>
      <c r="F368" t="str">
        <f t="shared" si="12"/>
        <v>IF(COUNTIFS(ComponentUI!$F$248:$F$254, $E18, ComponentUI!$H$248:$H$254, F$18) &gt; 0, 1, 0)</v>
      </c>
      <c r="G368" t="str">
        <f t="shared" si="13"/>
        <v>IF(COUNTIFS(ComponentUI!$G$248:$G$254, $E24, ComponentUI!$H$248:$H$254, F$24) &gt; 0, 1, 0)</v>
      </c>
    </row>
    <row r="369" spans="1:7" ht="15.75" customHeight="1" x14ac:dyDescent="0.15">
      <c r="A369" s="37" t="s">
        <v>911</v>
      </c>
      <c r="B369" s="30">
        <f t="shared" si="14"/>
        <v>255</v>
      </c>
      <c r="C369">
        <f>MATCH(A369, $C$1:C$289,1)</f>
        <v>258</v>
      </c>
      <c r="D369" t="str">
        <f t="shared" si="10"/>
        <v>IF(COUNTIFS(ComponentUI!$D$255:$D$258, $E2, ComponentUI!$H$255:$H$258, F$2) &gt; 0, 1, 0)</v>
      </c>
      <c r="E369" t="str">
        <f t="shared" si="11"/>
        <v>IF(COUNTIFS(ComponentUI!$E$255:$E$258, $E11, ComponentUI!$H$255:$H$258, F$11) &gt; 0, 1, 0)</v>
      </c>
      <c r="F369" t="str">
        <f t="shared" si="12"/>
        <v>IF(COUNTIFS(ComponentUI!$F$255:$F$258, $E18, ComponentUI!$H$255:$H$258, F$18) &gt; 0, 1, 0)</v>
      </c>
      <c r="G369" t="str">
        <f t="shared" si="13"/>
        <v>IF(COUNTIFS(ComponentUI!$G$255:$G$258, $E24, ComponentUI!$H$255:$H$258, F$24) &gt; 0, 1, 0)</v>
      </c>
    </row>
    <row r="370" spans="1:7" ht="15.75" customHeight="1" x14ac:dyDescent="0.15">
      <c r="A370" s="37" t="s">
        <v>912</v>
      </c>
      <c r="B370" s="30">
        <f t="shared" si="14"/>
        <v>270</v>
      </c>
      <c r="C370">
        <f>MATCH(A370, $C$1:C$289,1)</f>
        <v>271</v>
      </c>
      <c r="D370" t="str">
        <f t="shared" si="10"/>
        <v>IF(COUNTIFS(ComponentUI!$D$270:$D$271, $E2, ComponentUI!$H$270:$H$271, F$2) &gt; 0, 1, 0)</v>
      </c>
      <c r="E370" t="str">
        <f t="shared" si="11"/>
        <v>IF(COUNTIFS(ComponentUI!$E$270:$E$271, $E11, ComponentUI!$H$270:$H$271, F$11) &gt; 0, 1, 0)</v>
      </c>
      <c r="F370" t="str">
        <f t="shared" si="12"/>
        <v>IF(COUNTIFS(ComponentUI!$F$270:$F$271, $E18, ComponentUI!$H$270:$H$271, F$18) &gt; 0, 1, 0)</v>
      </c>
      <c r="G370" t="str">
        <f t="shared" si="13"/>
        <v>IF(COUNTIFS(ComponentUI!$G$270:$G$271, $E24, ComponentUI!$H$270:$H$271, F$24) &gt; 0, 1, 0)</v>
      </c>
    </row>
    <row r="371" spans="1:7" ht="15.75" customHeight="1" x14ac:dyDescent="0.15">
      <c r="A371" s="37" t="s">
        <v>913</v>
      </c>
      <c r="B371" s="30">
        <f t="shared" si="14"/>
        <v>272</v>
      </c>
      <c r="C371">
        <f>MATCH(A371, $C$1:C$289,1)</f>
        <v>273</v>
      </c>
      <c r="D371" t="str">
        <f t="shared" si="10"/>
        <v>IF(COUNTIFS(ComponentUI!$D$272:$D$273, $E2, ComponentUI!$H$272:$H$273, F$2) &gt; 0, 1, 0)</v>
      </c>
      <c r="E371" t="str">
        <f t="shared" si="11"/>
        <v>IF(COUNTIFS(ComponentUI!$E$272:$E$273, $E11, ComponentUI!$H$272:$H$273, F$11) &gt; 0, 1, 0)</v>
      </c>
      <c r="F371" t="str">
        <f t="shared" si="12"/>
        <v>IF(COUNTIFS(ComponentUI!$F$272:$F$273, $E18, ComponentUI!$H$272:$H$273, F$18) &gt; 0, 1, 0)</v>
      </c>
      <c r="G371" t="str">
        <f t="shared" si="13"/>
        <v>IF(COUNTIFS(ComponentUI!$G$272:$G$273, $E24, ComponentUI!$H$272:$H$273, F$24) &gt; 0, 1, 0)</v>
      </c>
    </row>
    <row r="372" spans="1:7" ht="15.75" customHeight="1" x14ac:dyDescent="0.15">
      <c r="A372" s="37" t="s">
        <v>914</v>
      </c>
      <c r="B372" s="30">
        <f t="shared" si="14"/>
        <v>274</v>
      </c>
      <c r="C372">
        <f>MATCH(A372, $C$1:C$289,1)</f>
        <v>276</v>
      </c>
      <c r="D372" t="str">
        <f t="shared" si="10"/>
        <v>IF(COUNTIFS(ComponentUI!$D$274:$D$276, $E2, ComponentUI!$H$274:$H$276, F$2) &gt; 0, 1, 0)</v>
      </c>
      <c r="E372" t="str">
        <f t="shared" si="11"/>
        <v>IF(COUNTIFS(ComponentUI!$E$274:$E$276, $E11, ComponentUI!$H$274:$H$276, F$11) &gt; 0, 1, 0)</v>
      </c>
      <c r="F372" t="str">
        <f t="shared" si="12"/>
        <v>IF(COUNTIFS(ComponentUI!$F$274:$F$276, $E18, ComponentUI!$H$274:$H$276, F$18) &gt; 0, 1, 0)</v>
      </c>
      <c r="G372" t="str">
        <f t="shared" si="13"/>
        <v>IF(COUNTIFS(ComponentUI!$G$274:$G$276, $E24, ComponentUI!$H$274:$H$276, F$24) &gt; 0, 1, 0)</v>
      </c>
    </row>
    <row r="373" spans="1:7" ht="15.75" customHeight="1" x14ac:dyDescent="0.15">
      <c r="A373" s="37" t="s">
        <v>915</v>
      </c>
      <c r="B373" s="30">
        <f t="shared" si="14"/>
        <v>277</v>
      </c>
      <c r="C373">
        <f>MATCH(A373, $C$1:C$289,1)</f>
        <v>281</v>
      </c>
      <c r="D373" t="str">
        <f t="shared" si="10"/>
        <v>IF(COUNTIFS(ComponentUI!$D$277:$D$281, $E2, ComponentUI!$H$277:$H$281, F$2) &gt; 0, 1, 0)</v>
      </c>
      <c r="E373" t="str">
        <f t="shared" si="11"/>
        <v>IF(COUNTIFS(ComponentUI!$E$277:$E$281, $E11, ComponentUI!$H$277:$H$281, F$11) &gt; 0, 1, 0)</v>
      </c>
      <c r="F373" t="str">
        <f t="shared" si="12"/>
        <v>IF(COUNTIFS(ComponentUI!$F$277:$F$281, $E18, ComponentUI!$H$277:$H$281, F$18) &gt; 0, 1, 0)</v>
      </c>
      <c r="G373" t="str">
        <f t="shared" si="13"/>
        <v>IF(COUNTIFS(ComponentUI!$G$277:$G$281, $E24, ComponentUI!$H$277:$H$281, F$24) &gt; 0, 1, 0)</v>
      </c>
    </row>
    <row r="374" spans="1:7" ht="15.75" customHeight="1" x14ac:dyDescent="0.15">
      <c r="A374" s="37" t="s">
        <v>916</v>
      </c>
      <c r="B374" s="30">
        <f t="shared" si="14"/>
        <v>282</v>
      </c>
      <c r="C374">
        <f>MATCH(A374, $C$1:C$289,1)</f>
        <v>286</v>
      </c>
      <c r="D374" t="str">
        <f t="shared" si="10"/>
        <v>IF(COUNTIFS(ComponentUI!$D$282:$D$286, $E2, ComponentUI!$H$282:$H$286, F$2) &gt; 0, 1, 0)</v>
      </c>
      <c r="E374" t="str">
        <f t="shared" si="11"/>
        <v>IF(COUNTIFS(ComponentUI!$E$282:$E$286, $E11, ComponentUI!$H$282:$H$286, F$11) &gt; 0, 1, 0)</v>
      </c>
      <c r="F374" t="str">
        <f t="shared" si="12"/>
        <v>IF(COUNTIFS(ComponentUI!$F$282:$F$286, $E18, ComponentUI!$H$282:$H$286, F$18) &gt; 0, 1, 0)</v>
      </c>
      <c r="G374" t="str">
        <f t="shared" si="13"/>
        <v>IF(COUNTIFS(ComponentUI!$G$282:$G$286, $E24, ComponentUI!$H$282:$H$286, F$24) &gt; 0, 1, 0)</v>
      </c>
    </row>
    <row r="375" spans="1:7" ht="15.75" customHeight="1" x14ac:dyDescent="0.15">
      <c r="A375" s="37" t="s">
        <v>917</v>
      </c>
      <c r="B375" s="30">
        <f t="shared" si="14"/>
        <v>287</v>
      </c>
      <c r="C375">
        <f>MATCH(A375, $C$1:C$289,1)</f>
        <v>289</v>
      </c>
      <c r="D375" t="str">
        <f t="shared" si="10"/>
        <v>IF(COUNTIFS(ComponentUI!$D$287:$D$289, $E2, ComponentUI!$H$287:$H$289, F$2) &gt; 0, 1, 0)</v>
      </c>
      <c r="E375" t="str">
        <f t="shared" si="11"/>
        <v>IF(COUNTIFS(ComponentUI!$E$287:$E$289, $E11, ComponentUI!$H$287:$H$289, F$11) &gt; 0, 1, 0)</v>
      </c>
      <c r="F375" t="str">
        <f t="shared" si="12"/>
        <v>IF(COUNTIFS(ComponentUI!$F$287:$F$289, $E18, ComponentUI!$H$287:$H$289, F$18) &gt; 0, 1, 0)</v>
      </c>
      <c r="G375" t="str">
        <f t="shared" si="13"/>
        <v>IF(COUNTIFS(ComponentUI!$G$287:$G$289, $E24, ComponentUI!$H$287:$H$289, F$24) &gt; 0, 1, 0)</v>
      </c>
    </row>
    <row r="376" spans="1:7" ht="15.75" customHeight="1" x14ac:dyDescent="0.15">
      <c r="D376" t="str">
        <f>"SUM(" &amp; _xlfn.TEXTJOIN(",", TRUE, D292:D375) &amp; ")"</f>
        <v>SUM(IF(COUNTIFS(ComponentUI!$D$2:$D$5, $E2, ComponentUI!$H$2:$H$5, F$2) &gt; 0, 1, 0),IF(COUNTIFS(ComponentUI!$D$6:$D$11, $E2, ComponentUI!$H$6:$H$11, F$2) &gt; 0, 1, 0),IF(COUNTIFS(ComponentUI!$D$12:$D$16, $E2, ComponentUI!$H$12:$H$16, F$2) &gt; 0, 1, 0),IF(COUNTIFS(ComponentUI!$D$17:$D$17, $E2, ComponentUI!$H$17:$H$17, F$2) &gt; 0, 1, 0),IF(COUNTIFS(ComponentUI!$D$18:$D$20, $E2, ComponentUI!$H$18:$H$20, F$2) &gt; 0, 1, 0),IF(COUNTIFS(ComponentUI!$D$21:$D$24, $E2, ComponentUI!$H$21:$H$24, F$2) &gt; 0, 1, 0),IF(COUNTIFS(ComponentUI!$D$47:$D$52, $E2, ComponentUI!$H$47:$H$52, F$2) &gt; 0, 1, 0),IF(COUNTIFS(ComponentUI!$D$53:$D$56, $E2, ComponentUI!$H$53:$H$56, F$2) &gt; 0, 1, 0),IF(COUNTIFS(ComponentUI!$D$57:$D$61, $E2, ComponentUI!$H$57:$H$61, F$2) &gt; 0, 1, 0),IF(COUNTIFS(ComponentUI!$D$62:$D$63, $E2, ComponentUI!$H$62:$H$63, F$2) &gt; 0, 1, 0),IF(COUNTIFS(ComponentUI!$D$64:$D$67, $E2, ComponentUI!$H$64:$H$67, F$2) &gt; 0, 1, 0),IF(COUNTIFS(ComponentUI!$D$68:$D$71, $E2, ComponentUI!$H$68:$H$71, F$2) &gt; 0, 1, 0),IF(COUNTIFS(ComponentUI!$D$97:$D$100, $E2, ComponentUI!$H$97:$H$100, F$2) &gt; 0, 1, 0),IF(COUNTIFS(ComponentUI!$D$101:$D$104, $E2, ComponentUI!$H$101:$H$104, F$2) &gt; 0, 1, 0),IF(COUNTIFS(ComponentUI!$D$105:$D$107, $E2, ComponentUI!$H$105:$H$107, F$2) &gt; 0, 1, 0),IF(COUNTIFS(ComponentUI!$D$108:$D$110, $E2, ComponentUI!$H$108:$H$110, F$2) &gt; 0, 1, 0),IF(COUNTIFS(ComponentUI!$D$111:$D$114, $E2, ComponentUI!$H$111:$H$114, F$2) &gt; 0, 1, 0),IF(COUNTIFS(ComponentUI!$D$115:$D$117, $E2, ComponentUI!$H$115:$H$117, F$2) &gt; 0, 1, 0),IF(COUNTIFS(ComponentUI!$D$141:$D$146, $E2, ComponentUI!$H$141:$H$146, F$2) &gt; 0, 1, 0),IF(COUNTIFS(ComponentUI!$D$147:$D$148, $E2, ComponentUI!$H$147:$H$148, F$2) &gt; 0, 1, 0),IF(COUNTIFS(ComponentUI!$D$149:$D$150, $E2, ComponentUI!$H$149:$H$150, F$2) &gt; 0, 1, 0),IF(COUNTIFS(ComponentUI!$D$151:$D$152, $E2, ComponentUI!$H$151:$H$152, F$2) &gt; 0, 1, 0),IF(COUNTIFS(ComponentUI!$D$153:$D$154, $E2, ComponentUI!$H$153:$H$154, F$2) &gt; 0, 1, 0),IF(COUNTIFS(ComponentUI!$D$155:$D$157, $E2, ComponentUI!$H$155:$H$157, F$2) &gt; 0, 1, 0),IF(COUNTIFS(ComponentUI!$D$179:$D$183, $E2, ComponentUI!$H$179:$H$183, F$2) &gt; 0, 1, 0),IF(COUNTIFS(ComponentUI!$D$184:$D$186, $E2, ComponentUI!$H$184:$H$186, F$2) &gt; 0, 1, 0),IF(COUNTIFS(ComponentUI!$D$187:$D$189, $E2, ComponentUI!$H$187:$H$189, F$2) &gt; 0, 1, 0),IF(COUNTIFS(ComponentUI!$D$190:$D$190, $E2, ComponentUI!$H$190:$H$190, F$2) &gt; 0, 1, 0),IF(COUNTIFS(ComponentUI!$D$191:$D$192, $E2, ComponentUI!$H$191:$H$192, F$2) &gt; 0, 1, 0),IF(COUNTIFS(ComponentUI!$D$193:$D$194, $E2, ComponentUI!$H$193:$H$194, F$2) &gt; 0, 1, 0),IF(COUNTIFS(ComponentUI!$D$212:$D$215, $E2, ComponentUI!$H$212:$H$215, F$2) &gt; 0, 1, 0),IF(COUNTIFS(ComponentUI!$D$216:$D$218, $E2, ComponentUI!$H$216:$H$218, F$2) &gt; 0, 1, 0),IF(COUNTIFS(ComponentUI!$D$219:$D$220, $E2, ComponentUI!$H$219:$H$220, F$2) &gt; 0, 1, 0),IF(COUNTIFS(ComponentUI!$D$221:$D$222, $E2, ComponentUI!$H$221:$H$222, F$2) &gt; 0, 1, 0),IF(COUNTIFS(ComponentUI!$D$223:$D$227, $E2, ComponentUI!$H$223:$H$227, F$2) &gt; 0, 1, 0),IF(COUNTIFS(ComponentUI!$D$228:$D$229, $E2, ComponentUI!$H$228:$H$229, F$2) &gt; 0, 1, 0),IF(COUNTIFS(ComponentUI!$D$259:$D$261, $E2, ComponentUI!$H$259:$H$261, F$2) &gt; 0, 1, 0),IF(COUNTIFS(ComponentUI!$D$262:$D$263, $E2, ComponentUI!$H$262:$H$263, F$2) &gt; 0, 1, 0),IF(COUNTIFS(ComponentUI!$D$264:$D$265, $E2, ComponentUI!$H$264:$H$265, F$2) &gt; 0, 1, 0),IF(COUNTIFS(ComponentUI!$D$266:$D$267, $E2, ComponentUI!$H$266:$H$267, F$2) &gt; 0, 1, 0),IF(COUNTIFS(ComponentUI!$D$268:$D$268, $E2, ComponentUI!$H$268:$H$268, F$2) &gt; 0, 1, 0),IF(COUNTIFS(ComponentUI!$D$269:$D$269, $E2, ComponentUI!$H$269:$H$269, F$2) &gt; 0, 1, 0),IF(COUNTIFS(ComponentUI!$D$25:$D$29, $E2, ComponentUI!$H$25:$H$29, F$2) &gt; 0, 1, 0),IF(COUNTIFS(ComponentUI!$D$30:$D$33, $E2, ComponentUI!$H$30:$H$33, F$2) &gt; 0, 1, 0),IF(COUNTIFS(ComponentUI!$D$34:$D$37, $E2, ComponentUI!$H$34:$H$37, F$2) &gt; 0, 1, 0),IF(COUNTIFS(ComponentUI!$D$38:$D$40, $E2, ComponentUI!$H$38:$H$40, F$2) &gt; 0, 1, 0),IF(COUNTIFS(ComponentUI!$D$41:$D$43, $E2, ComponentUI!$H$41:$H$43, F$2) &gt; 0, 1, 0),IF(COUNTIFS(ComponentUI!$D$44:$D$46, $E2, ComponentUI!$H$44:$H$46, F$2) &gt; 0, 1, 0),IF(COUNTIFS(ComponentUI!$D$72:$D$75, $E2, ComponentUI!$H$72:$H$75, F$2) &gt; 0, 1, 0),IF(COUNTIFS(ComponentUI!$D$76:$D$80, $E2, ComponentUI!$H$76:$H$80, F$2) &gt; 0, 1, 0),IF(COUNTIFS(ComponentUI!$D$81:$D$86, $E2, ComponentUI!$H$81:$H$86, F$2) &gt; 0, 1, 0),IF(COUNTIFS(ComponentUI!$D$87:$D$91, $E2, ComponentUI!$H$87:$H$91, F$2) &gt; 0, 1, 0),IF(COUNTIFS(ComponentUI!$D$92:$D$93, $E2, ComponentUI!$H$92:$H$93, F$2) &gt; 0, 1, 0),IF(COUNTIFS(ComponentUI!$D$94:$D$96, $E2, ComponentUI!$H$94:$H$96, F$2) &gt; 0, 1, 0),IF(COUNTIFS(ComponentUI!$D$118:$D$120, $E2, ComponentUI!$H$118:$H$120, F$2) &gt; 0, 1, 0),IF(COUNTIFS(ComponentUI!$D$121:$D$125, $E2, ComponentUI!$H$121:$H$125, F$2) &gt; 0, 1, 0),IF(COUNTIFS(ComponentUI!$D$126:$D$130, $E2, ComponentUI!$H$126:$H$130, F$2) &gt; 0, 1, 0),IF(COUNTIFS(ComponentUI!$D$131:$D$133, $E2, ComponentUI!$H$131:$H$133, F$2) &gt; 0, 1, 0),IF(COUNTIFS(ComponentUI!$D$134:$D$136, $E2, ComponentUI!$H$134:$H$136, F$2) &gt; 0, 1, 0),IF(COUNTIFS(ComponentUI!$D$137:$D$140, $E2, ComponentUI!$H$137:$H$140, F$2) &gt; 0, 1, 0),IF(COUNTIFS(ComponentUI!$D$158:$D$161, $E2, ComponentUI!$H$158:$H$161, F$2) &gt; 0, 1, 0),IF(COUNTIFS(ComponentUI!$D$162:$D$166, $E2, ComponentUI!$H$162:$H$166, F$2) &gt; 0, 1, 0),IF(COUNTIFS(ComponentUI!$D$167:$D$169, $E2, ComponentUI!$H$167:$H$169, F$2) &gt; 0, 1, 0),IF(COUNTIFS(ComponentUI!$D$170:$D$172, $E2, ComponentUI!$H$170:$H$172, F$2) &gt; 0, 1, 0),IF(COUNTIFS(ComponentUI!$D$173:$D$175, $E2, ComponentUI!$H$173:$H$175, F$2) &gt; 0, 1, 0),IF(COUNTIFS(ComponentUI!$D$176:$D$178, $E2, ComponentUI!$H$176:$H$178, F$2) &gt; 0, 1, 0),IF(COUNTIFS(ComponentUI!$D$195:$D$197, $E2, ComponentUI!$H$195:$H$197, F$2) &gt; 0, 1, 0),IF(COUNTIFS(ComponentUI!$D$198:$D$200, $E2, ComponentUI!$H$198:$H$200, F$2) &gt; 0, 1, 0),IF(COUNTIFS(ComponentUI!$D$201:$D$204, $E2, ComponentUI!$H$201:$H$204, F$2) &gt; 0, 1, 0),IF(COUNTIFS(ComponentUI!$D$205:$D$207, $E2, ComponentUI!$H$205:$H$207, F$2) &gt; 0, 1, 0),IF(COUNTIFS(ComponentUI!$D$208:$D$208, $E2, ComponentUI!$H$208:$H$208, F$2) &gt; 0, 1, 0),IF(COUNTIFS(ComponentUI!$D$209:$D$211, $E2, ComponentUI!$H$209:$H$211, F$2) &gt; 0, 1, 0),IF(COUNTIFS(ComponentUI!$D$230:$D$233, $E2, ComponentUI!$H$230:$H$233, F$2) &gt; 0, 1, 0),IF(COUNTIFS(ComponentUI!$D$234:$D$239, $E2, ComponentUI!$H$234:$H$239, F$2) &gt; 0, 1, 0),IF(COUNTIFS(ComponentUI!$D$240:$D$243, $E2, ComponentUI!$H$240:$H$243, F$2) &gt; 0, 1, 0),IF(COUNTIFS(ComponentUI!$D$244:$D$247, $E2, ComponentUI!$H$244:$H$247, F$2) &gt; 0, 1, 0),IF(COUNTIFS(ComponentUI!$D$248:$D$254, $E2, ComponentUI!$H$248:$H$254, F$2) &gt; 0, 1, 0),IF(COUNTIFS(ComponentUI!$D$255:$D$258, $E2, ComponentUI!$H$255:$H$258, F$2) &gt; 0, 1, 0),IF(COUNTIFS(ComponentUI!$D$270:$D$271, $E2, ComponentUI!$H$270:$H$271, F$2) &gt; 0, 1, 0),IF(COUNTIFS(ComponentUI!$D$272:$D$273, $E2, ComponentUI!$H$272:$H$273, F$2) &gt; 0, 1, 0),IF(COUNTIFS(ComponentUI!$D$274:$D$276, $E2, ComponentUI!$H$274:$H$276, F$2) &gt; 0, 1, 0),IF(COUNTIFS(ComponentUI!$D$277:$D$281, $E2, ComponentUI!$H$277:$H$281, F$2) &gt; 0, 1, 0),IF(COUNTIFS(ComponentUI!$D$282:$D$286, $E2, ComponentUI!$H$282:$H$286, F$2) &gt; 0, 1, 0),IF(COUNTIFS(ComponentUI!$D$287:$D$289, $E2, ComponentUI!$H$287:$H$289, F$2) &gt; 0, 1, 0))</v>
      </c>
      <c r="E376" t="str">
        <f>"SUM(" &amp; _xlfn.TEXTJOIN(",", TRUE, E292:E375) &amp; ")"</f>
        <v>SUM(IF(COUNTIFS(ComponentUI!$E$2:$E$5, $E11, ComponentUI!$H$2:$H$5, F$11) &gt; 0, 1, 0),IF(COUNTIFS(ComponentUI!$E$6:$E$11, $E11, ComponentUI!$H$6:$H$11, F$11) &gt; 0, 1, 0),IF(COUNTIFS(ComponentUI!$E$12:$E$16, $E11, ComponentUI!$H$12:$H$16, F$11) &gt; 0, 1, 0),IF(COUNTIFS(ComponentUI!$E$17:$E$17, $E11, ComponentUI!$H$17:$H$17, F$11) &gt; 0, 1, 0),IF(COUNTIFS(ComponentUI!$E$18:$E$20, $E11, ComponentUI!$H$18:$H$20, F$11) &gt; 0, 1, 0),IF(COUNTIFS(ComponentUI!$E$21:$E$24, $E11, ComponentUI!$H$21:$H$24, F$11) &gt; 0, 1, 0),IF(COUNTIFS(ComponentUI!$E$47:$E$52, $E11, ComponentUI!$H$47:$H$52, F$11) &gt; 0, 1, 0),IF(COUNTIFS(ComponentUI!$E$53:$E$56, $E11, ComponentUI!$H$53:$H$56, F$11) &gt; 0, 1, 0),IF(COUNTIFS(ComponentUI!$E$57:$E$61, $E11, ComponentUI!$H$57:$H$61, F$11) &gt; 0, 1, 0),IF(COUNTIFS(ComponentUI!$E$62:$E$63, $E11, ComponentUI!$H$62:$H$63, F$11) &gt; 0, 1, 0),IF(COUNTIFS(ComponentUI!$E$64:$E$67, $E11, ComponentUI!$H$64:$H$67, F$11) &gt; 0, 1, 0),IF(COUNTIFS(ComponentUI!$E$68:$E$71, $E11, ComponentUI!$H$68:$H$71, F$11) &gt; 0, 1, 0),IF(COUNTIFS(ComponentUI!$E$97:$E$100, $E11, ComponentUI!$H$97:$H$100, F$11) &gt; 0, 1, 0),IF(COUNTIFS(ComponentUI!$E$101:$E$104, $E11, ComponentUI!$H$101:$H$104, F$11) &gt; 0, 1, 0),IF(COUNTIFS(ComponentUI!$E$105:$E$107, $E11, ComponentUI!$H$105:$H$107, F$11) &gt; 0, 1, 0),IF(COUNTIFS(ComponentUI!$E$108:$E$110, $E11, ComponentUI!$H$108:$H$110, F$11) &gt; 0, 1, 0),IF(COUNTIFS(ComponentUI!$E$111:$E$114, $E11, ComponentUI!$H$111:$H$114, F$11) &gt; 0, 1, 0),IF(COUNTIFS(ComponentUI!$E$115:$E$117, $E11, ComponentUI!$H$115:$H$117, F$11) &gt; 0, 1, 0),IF(COUNTIFS(ComponentUI!$E$141:$E$146, $E11, ComponentUI!$H$141:$H$146, F$11) &gt; 0, 1, 0),IF(COUNTIFS(ComponentUI!$E$147:$E$148, $E11, ComponentUI!$H$147:$H$148, F$11) &gt; 0, 1, 0),IF(COUNTIFS(ComponentUI!$E$149:$E$150, $E11, ComponentUI!$H$149:$H$150, F$11) &gt; 0, 1, 0),IF(COUNTIFS(ComponentUI!$E$151:$E$152, $E11, ComponentUI!$H$151:$H$152, F$11) &gt; 0, 1, 0),IF(COUNTIFS(ComponentUI!$E$153:$E$154, $E11, ComponentUI!$H$153:$H$154, F$11) &gt; 0, 1, 0),IF(COUNTIFS(ComponentUI!$E$155:$E$157, $E11, ComponentUI!$H$155:$H$157, F$11) &gt; 0, 1, 0),IF(COUNTIFS(ComponentUI!$E$179:$E$183, $E11, ComponentUI!$H$179:$H$183, F$11) &gt; 0, 1, 0),IF(COUNTIFS(ComponentUI!$E$184:$E$186, $E11, ComponentUI!$H$184:$H$186, F$11) &gt; 0, 1, 0),IF(COUNTIFS(ComponentUI!$E$187:$E$189, $E11, ComponentUI!$H$187:$H$189, F$11) &gt; 0, 1, 0),IF(COUNTIFS(ComponentUI!$E$190:$E$190, $E11, ComponentUI!$H$190:$H$190, F$11) &gt; 0, 1, 0),IF(COUNTIFS(ComponentUI!$E$191:$E$192, $E11, ComponentUI!$H$191:$H$192, F$11) &gt; 0, 1, 0),IF(COUNTIFS(ComponentUI!$E$193:$E$194, $E11, ComponentUI!$H$193:$H$194, F$11) &gt; 0, 1, 0),IF(COUNTIFS(ComponentUI!$E$212:$E$215, $E11, ComponentUI!$H$212:$H$215, F$11) &gt; 0, 1, 0),IF(COUNTIFS(ComponentUI!$E$216:$E$218, $E11, ComponentUI!$H$216:$H$218, F$11) &gt; 0, 1, 0),IF(COUNTIFS(ComponentUI!$E$219:$E$220, $E11, ComponentUI!$H$219:$H$220, F$11) &gt; 0, 1, 0),IF(COUNTIFS(ComponentUI!$E$221:$E$222, $E11, ComponentUI!$H$221:$H$222, F$11) &gt; 0, 1, 0),IF(COUNTIFS(ComponentUI!$E$223:$E$227, $E11, ComponentUI!$H$223:$H$227, F$11) &gt; 0, 1, 0),IF(COUNTIFS(ComponentUI!$E$228:$E$229, $E11, ComponentUI!$H$228:$H$229, F$11) &gt; 0, 1, 0),IF(COUNTIFS(ComponentUI!$E$259:$E$261, $E11, ComponentUI!$H$259:$H$261, F$11) &gt; 0, 1, 0),IF(COUNTIFS(ComponentUI!$E$262:$E$263, $E11, ComponentUI!$H$262:$H$263, F$11) &gt; 0, 1, 0),IF(COUNTIFS(ComponentUI!$E$264:$E$265, $E11, ComponentUI!$H$264:$H$265, F$11) &gt; 0, 1, 0),IF(COUNTIFS(ComponentUI!$E$266:$E$267, $E11, ComponentUI!$H$266:$H$267, F$11) &gt; 0, 1, 0),IF(COUNTIFS(ComponentUI!$E$268:$E$268, $E11, ComponentUI!$H$268:$H$268, F$11) &gt; 0, 1, 0),IF(COUNTIFS(ComponentUI!$E$269:$E$269, $E11, ComponentUI!$H$269:$H$269, F$11) &gt; 0, 1, 0),IF(COUNTIFS(ComponentUI!$E$25:$E$29, $E11, ComponentUI!$H$25:$H$29, F$11) &gt; 0, 1, 0),IF(COUNTIFS(ComponentUI!$E$30:$E$33, $E11, ComponentUI!$H$30:$H$33, F$11) &gt; 0, 1, 0),IF(COUNTIFS(ComponentUI!$E$34:$E$37, $E11, ComponentUI!$H$34:$H$37, F$11) &gt; 0, 1, 0),IF(COUNTIFS(ComponentUI!$E$38:$E$40, $E11, ComponentUI!$H$38:$H$40, F$11) &gt; 0, 1, 0),IF(COUNTIFS(ComponentUI!$E$41:$E$43, $E11, ComponentUI!$H$41:$H$43, F$11) &gt; 0, 1, 0),IF(COUNTIFS(ComponentUI!$E$44:$E$46, $E11, ComponentUI!$H$44:$H$46, F$11) &gt; 0, 1, 0),IF(COUNTIFS(ComponentUI!$E$72:$E$75, $E11, ComponentUI!$H$72:$H$75, F$11) &gt; 0, 1, 0),IF(COUNTIFS(ComponentUI!$E$76:$E$80, $E11, ComponentUI!$H$76:$H$80, F$11) &gt; 0, 1, 0),IF(COUNTIFS(ComponentUI!$E$81:$E$86, $E11, ComponentUI!$H$81:$H$86, F$11) &gt; 0, 1, 0),IF(COUNTIFS(ComponentUI!$E$87:$E$91, $E11, ComponentUI!$H$87:$H$91, F$11) &gt; 0, 1, 0),IF(COUNTIFS(ComponentUI!$E$92:$E$93, $E11, ComponentUI!$H$92:$H$93, F$11) &gt; 0, 1, 0),IF(COUNTIFS(ComponentUI!$E$94:$E$96, $E11, ComponentUI!$H$94:$H$96, F$11) &gt; 0, 1, 0),IF(COUNTIFS(ComponentUI!$E$118:$E$120, $E11, ComponentUI!$H$118:$H$120, F$11) &gt; 0, 1, 0),IF(COUNTIFS(ComponentUI!$E$121:$E$125, $E11, ComponentUI!$H$121:$H$125, F$11) &gt; 0, 1, 0),IF(COUNTIFS(ComponentUI!$E$126:$E$130, $E11, ComponentUI!$H$126:$H$130, F$11) &gt; 0, 1, 0),IF(COUNTIFS(ComponentUI!$E$131:$E$133, $E11, ComponentUI!$H$131:$H$133, F$11) &gt; 0, 1, 0),IF(COUNTIFS(ComponentUI!$E$134:$E$136, $E11, ComponentUI!$H$134:$H$136, F$11) &gt; 0, 1, 0),IF(COUNTIFS(ComponentUI!$E$137:$E$140, $E11, ComponentUI!$H$137:$H$140, F$11) &gt; 0, 1, 0),IF(COUNTIFS(ComponentUI!$E$158:$E$161, $E11, ComponentUI!$H$158:$H$161, F$11) &gt; 0, 1, 0),IF(COUNTIFS(ComponentUI!$E$162:$E$166, $E11, ComponentUI!$H$162:$H$166, F$11) &gt; 0, 1, 0),IF(COUNTIFS(ComponentUI!$E$167:$E$169, $E11, ComponentUI!$H$167:$H$169, F$11) &gt; 0, 1, 0),IF(COUNTIFS(ComponentUI!$E$170:$E$172, $E11, ComponentUI!$H$170:$H$172, F$11) &gt; 0, 1, 0),IF(COUNTIFS(ComponentUI!$E$173:$E$175, $E11, ComponentUI!$H$173:$H$175, F$11) &gt; 0, 1, 0),IF(COUNTIFS(ComponentUI!$E$176:$E$178, $E11, ComponentUI!$H$176:$H$178, F$11) &gt; 0, 1, 0),IF(COUNTIFS(ComponentUI!$E$195:$E$197, $E11, ComponentUI!$H$195:$H$197, F$11) &gt; 0, 1, 0),IF(COUNTIFS(ComponentUI!$E$198:$E$200, $E11, ComponentUI!$H$198:$H$200, F$11) &gt; 0, 1, 0),IF(COUNTIFS(ComponentUI!$E$201:$E$204, $E11, ComponentUI!$H$201:$H$204, F$11) &gt; 0, 1, 0),IF(COUNTIFS(ComponentUI!$E$205:$E$207, $E11, ComponentUI!$H$205:$H$207, F$11) &gt; 0, 1, 0),IF(COUNTIFS(ComponentUI!$E$208:$E$208, $E11, ComponentUI!$H$208:$H$208, F$11) &gt; 0, 1, 0),IF(COUNTIFS(ComponentUI!$E$209:$E$211, $E11, ComponentUI!$H$209:$H$211, F$11) &gt; 0, 1, 0),IF(COUNTIFS(ComponentUI!$E$230:$E$233, $E11, ComponentUI!$H$230:$H$233, F$11) &gt; 0, 1, 0),IF(COUNTIFS(ComponentUI!$E$234:$E$239, $E11, ComponentUI!$H$234:$H$239, F$11) &gt; 0, 1, 0),IF(COUNTIFS(ComponentUI!$E$240:$E$243, $E11, ComponentUI!$H$240:$H$243, F$11) &gt; 0, 1, 0),IF(COUNTIFS(ComponentUI!$E$244:$E$247, $E11, ComponentUI!$H$244:$H$247, F$11) &gt; 0, 1, 0),IF(COUNTIFS(ComponentUI!$E$248:$E$254, $E11, ComponentUI!$H$248:$H$254, F$11) &gt; 0, 1, 0),IF(COUNTIFS(ComponentUI!$E$255:$E$258, $E11, ComponentUI!$H$255:$H$258, F$11) &gt; 0, 1, 0),IF(COUNTIFS(ComponentUI!$E$270:$E$271, $E11, ComponentUI!$H$270:$H$271, F$11) &gt; 0, 1, 0),IF(COUNTIFS(ComponentUI!$E$272:$E$273, $E11, ComponentUI!$H$272:$H$273, F$11) &gt; 0, 1, 0),IF(COUNTIFS(ComponentUI!$E$274:$E$276, $E11, ComponentUI!$H$274:$H$276, F$11) &gt; 0, 1, 0),IF(COUNTIFS(ComponentUI!$E$277:$E$281, $E11, ComponentUI!$H$277:$H$281, F$11) &gt; 0, 1, 0),IF(COUNTIFS(ComponentUI!$E$282:$E$286, $E11, ComponentUI!$H$282:$H$286, F$11) &gt; 0, 1, 0),IF(COUNTIFS(ComponentUI!$E$287:$E$289, $E11, ComponentUI!$H$287:$H$289, F$11) &gt; 0, 1, 0))</v>
      </c>
      <c r="F376" t="str">
        <f>"SUM(" &amp; _xlfn.TEXTJOIN(",", TRUE, F292:F375) &amp; ")"</f>
        <v>SUM(IF(COUNTIFS(ComponentUI!$F$2:$F$5, $E18, ComponentUI!$H$2:$H$5, F$18) &gt; 0, 1, 0),IF(COUNTIFS(ComponentUI!$F$6:$F$11, $E18, ComponentUI!$H$6:$H$11, F$18) &gt; 0, 1, 0),IF(COUNTIFS(ComponentUI!$F$12:$F$16, $E18, ComponentUI!$H$12:$H$16, F$18) &gt; 0, 1, 0),IF(COUNTIFS(ComponentUI!$F$17:$F$17, $E18, ComponentUI!$H$17:$H$17, F$18) &gt; 0, 1, 0),IF(COUNTIFS(ComponentUI!$F$18:$F$20, $E18, ComponentUI!$H$18:$H$20, F$18) &gt; 0, 1, 0),IF(COUNTIFS(ComponentUI!$F$21:$F$24, $E18, ComponentUI!$H$21:$H$24, F$18) &gt; 0, 1, 0),IF(COUNTIFS(ComponentUI!$F$47:$F$52, $E18, ComponentUI!$H$47:$H$52, F$18) &gt; 0, 1, 0),IF(COUNTIFS(ComponentUI!$F$53:$F$56, $E18, ComponentUI!$H$53:$H$56, F$18) &gt; 0, 1, 0),IF(COUNTIFS(ComponentUI!$F$57:$F$61, $E18, ComponentUI!$H$57:$H$61, F$18) &gt; 0, 1, 0),IF(COUNTIFS(ComponentUI!$F$62:$F$63, $E18, ComponentUI!$H$62:$H$63, F$18) &gt; 0, 1, 0),IF(COUNTIFS(ComponentUI!$F$64:$F$67, $E18, ComponentUI!$H$64:$H$67, F$18) &gt; 0, 1, 0),IF(COUNTIFS(ComponentUI!$F$68:$F$71, $E18, ComponentUI!$H$68:$H$71, F$18) &gt; 0, 1, 0),IF(COUNTIFS(ComponentUI!$F$97:$F$100, $E18, ComponentUI!$H$97:$H$100, F$18) &gt; 0, 1, 0),IF(COUNTIFS(ComponentUI!$F$101:$F$104, $E18, ComponentUI!$H$101:$H$104, F$18) &gt; 0, 1, 0),IF(COUNTIFS(ComponentUI!$F$105:$F$107, $E18, ComponentUI!$H$105:$H$107, F$18) &gt; 0, 1, 0),IF(COUNTIFS(ComponentUI!$F$108:$F$110, $E18, ComponentUI!$H$108:$H$110, F$18) &gt; 0, 1, 0),IF(COUNTIFS(ComponentUI!$F$111:$F$114, $E18, ComponentUI!$H$111:$H$114, F$18) &gt; 0, 1, 0),IF(COUNTIFS(ComponentUI!$F$115:$F$117, $E18, ComponentUI!$H$115:$H$117, F$18) &gt; 0, 1, 0),IF(COUNTIFS(ComponentUI!$F$141:$F$146, $E18, ComponentUI!$H$141:$H$146, F$18) &gt; 0, 1, 0),IF(COUNTIFS(ComponentUI!$F$147:$F$148, $E18, ComponentUI!$H$147:$H$148, F$18) &gt; 0, 1, 0),IF(COUNTIFS(ComponentUI!$F$149:$F$150, $E18, ComponentUI!$H$149:$H$150, F$18) &gt; 0, 1, 0),IF(COUNTIFS(ComponentUI!$F$151:$F$152, $E18, ComponentUI!$H$151:$H$152, F$18) &gt; 0, 1, 0),IF(COUNTIFS(ComponentUI!$F$153:$F$154, $E18, ComponentUI!$H$153:$H$154, F$18) &gt; 0, 1, 0),IF(COUNTIFS(ComponentUI!$F$155:$F$157, $E18, ComponentUI!$H$155:$H$157, F$18) &gt; 0, 1, 0),IF(COUNTIFS(ComponentUI!$F$179:$F$183, $E18, ComponentUI!$H$179:$H$183, F$18) &gt; 0, 1, 0),IF(COUNTIFS(ComponentUI!$F$184:$F$186, $E18, ComponentUI!$H$184:$H$186, F$18) &gt; 0, 1, 0),IF(COUNTIFS(ComponentUI!$F$187:$F$189, $E18, ComponentUI!$H$187:$H$189, F$18) &gt; 0, 1, 0),IF(COUNTIFS(ComponentUI!$F$190:$F$190, $E18, ComponentUI!$H$190:$H$190, F$18) &gt; 0, 1, 0),IF(COUNTIFS(ComponentUI!$F$191:$F$192, $E18, ComponentUI!$H$191:$H$192, F$18) &gt; 0, 1, 0),IF(COUNTIFS(ComponentUI!$F$193:$F$194, $E18, ComponentUI!$H$193:$H$194, F$18) &gt; 0, 1, 0),IF(COUNTIFS(ComponentUI!$F$212:$F$215, $E18, ComponentUI!$H$212:$H$215, F$18) &gt; 0, 1, 0),IF(COUNTIFS(ComponentUI!$F$216:$F$218, $E18, ComponentUI!$H$216:$H$218, F$18) &gt; 0, 1, 0),IF(COUNTIFS(ComponentUI!$F$219:$F$220, $E18, ComponentUI!$H$219:$H$220, F$18) &gt; 0, 1, 0),IF(COUNTIFS(ComponentUI!$F$221:$F$222, $E18, ComponentUI!$H$221:$H$222, F$18) &gt; 0, 1, 0),IF(COUNTIFS(ComponentUI!$F$223:$F$227, $E18, ComponentUI!$H$223:$H$227, F$18) &gt; 0, 1, 0),IF(COUNTIFS(ComponentUI!$F$228:$F$229, $E18, ComponentUI!$H$228:$H$229, F$18) &gt; 0, 1, 0),IF(COUNTIFS(ComponentUI!$F$259:$F$261, $E18, ComponentUI!$H$259:$H$261, F$18) &gt; 0, 1, 0),IF(COUNTIFS(ComponentUI!$F$262:$F$263, $E18, ComponentUI!$H$262:$H$263, F$18) &gt; 0, 1, 0),IF(COUNTIFS(ComponentUI!$F$264:$F$265, $E18, ComponentUI!$H$264:$H$265, F$18) &gt; 0, 1, 0),IF(COUNTIFS(ComponentUI!$F$266:$F$267, $E18, ComponentUI!$H$266:$H$267, F$18) &gt; 0, 1, 0),IF(COUNTIFS(ComponentUI!$F$268:$F$268, $E18, ComponentUI!$H$268:$H$268, F$18) &gt; 0, 1, 0),IF(COUNTIFS(ComponentUI!$F$269:$F$269, $E18, ComponentUI!$H$269:$H$269, F$18) &gt; 0, 1, 0),IF(COUNTIFS(ComponentUI!$F$25:$F$29, $E18, ComponentUI!$H$25:$H$29, F$18) &gt; 0, 1, 0),IF(COUNTIFS(ComponentUI!$F$30:$F$33, $E18, ComponentUI!$H$30:$H$33, F$18) &gt; 0, 1, 0),IF(COUNTIFS(ComponentUI!$F$34:$F$37, $E18, ComponentUI!$H$34:$H$37, F$18) &gt; 0, 1, 0),IF(COUNTIFS(ComponentUI!$F$38:$F$40, $E18, ComponentUI!$H$38:$H$40, F$18) &gt; 0, 1, 0),IF(COUNTIFS(ComponentUI!$F$41:$F$43, $E18, ComponentUI!$H$41:$H$43, F$18) &gt; 0, 1, 0),IF(COUNTIFS(ComponentUI!$F$44:$F$46, $E18, ComponentUI!$H$44:$H$46, F$18) &gt; 0, 1, 0),IF(COUNTIFS(ComponentUI!$F$72:$F$75, $E18, ComponentUI!$H$72:$H$75, F$18) &gt; 0, 1, 0),IF(COUNTIFS(ComponentUI!$F$76:$F$80, $E18, ComponentUI!$H$76:$H$80, F$18) &gt; 0, 1, 0),IF(COUNTIFS(ComponentUI!$F$81:$F$86, $E18, ComponentUI!$H$81:$H$86, F$18) &gt; 0, 1, 0),IF(COUNTIFS(ComponentUI!$F$87:$F$91, $E18, ComponentUI!$H$87:$H$91, F$18) &gt; 0, 1, 0),IF(COUNTIFS(ComponentUI!$F$92:$F$93, $E18, ComponentUI!$H$92:$H$93, F$18) &gt; 0, 1, 0),IF(COUNTIFS(ComponentUI!$F$94:$F$96, $E18, ComponentUI!$H$94:$H$96, F$18) &gt; 0, 1, 0),IF(COUNTIFS(ComponentUI!$F$118:$F$120, $E18, ComponentUI!$H$118:$H$120, F$18) &gt; 0, 1, 0),IF(COUNTIFS(ComponentUI!$F$121:$F$125, $E18, ComponentUI!$H$121:$H$125, F$18) &gt; 0, 1, 0),IF(COUNTIFS(ComponentUI!$F$126:$F$130, $E18, ComponentUI!$H$126:$H$130, F$18) &gt; 0, 1, 0),IF(COUNTIFS(ComponentUI!$F$131:$F$133, $E18, ComponentUI!$H$131:$H$133, F$18) &gt; 0, 1, 0),IF(COUNTIFS(ComponentUI!$F$134:$F$136, $E18, ComponentUI!$H$134:$H$136, F$18) &gt; 0, 1, 0),IF(COUNTIFS(ComponentUI!$F$137:$F$140, $E18, ComponentUI!$H$137:$H$140, F$18) &gt; 0, 1, 0),IF(COUNTIFS(ComponentUI!$F$158:$F$161, $E18, ComponentUI!$H$158:$H$161, F$18) &gt; 0, 1, 0),IF(COUNTIFS(ComponentUI!$F$162:$F$166, $E18, ComponentUI!$H$162:$H$166, F$18) &gt; 0, 1, 0),IF(COUNTIFS(ComponentUI!$F$167:$F$169, $E18, ComponentUI!$H$167:$H$169, F$18) &gt; 0, 1, 0),IF(COUNTIFS(ComponentUI!$F$170:$F$172, $E18, ComponentUI!$H$170:$H$172, F$18) &gt; 0, 1, 0),IF(COUNTIFS(ComponentUI!$F$173:$F$175, $E18, ComponentUI!$H$173:$H$175, F$18) &gt; 0, 1, 0),IF(COUNTIFS(ComponentUI!$F$176:$F$178, $E18, ComponentUI!$H$176:$H$178, F$18) &gt; 0, 1, 0),IF(COUNTIFS(ComponentUI!$F$195:$F$197, $E18, ComponentUI!$H$195:$H$197, F$18) &gt; 0, 1, 0),IF(COUNTIFS(ComponentUI!$F$198:$F$200, $E18, ComponentUI!$H$198:$H$200, F$18) &gt; 0, 1, 0),IF(COUNTIFS(ComponentUI!$F$201:$F$204, $E18, ComponentUI!$H$201:$H$204, F$18) &gt; 0, 1, 0),IF(COUNTIFS(ComponentUI!$F$205:$F$207, $E18, ComponentUI!$H$205:$H$207, F$18) &gt; 0, 1, 0),IF(COUNTIFS(ComponentUI!$F$208:$F$208, $E18, ComponentUI!$H$208:$H$208, F$18) &gt; 0, 1, 0),IF(COUNTIFS(ComponentUI!$F$209:$F$211, $E18, ComponentUI!$H$209:$H$211, F$18) &gt; 0, 1, 0),IF(COUNTIFS(ComponentUI!$F$230:$F$233, $E18, ComponentUI!$H$230:$H$233, F$18) &gt; 0, 1, 0),IF(COUNTIFS(ComponentUI!$F$234:$F$239, $E18, ComponentUI!$H$234:$H$239, F$18) &gt; 0, 1, 0),IF(COUNTIFS(ComponentUI!$F$240:$F$243, $E18, ComponentUI!$H$240:$H$243, F$18) &gt; 0, 1, 0),IF(COUNTIFS(ComponentUI!$F$244:$F$247, $E18, ComponentUI!$H$244:$H$247, F$18) &gt; 0, 1, 0),IF(COUNTIFS(ComponentUI!$F$248:$F$254, $E18, ComponentUI!$H$248:$H$254, F$18) &gt; 0, 1, 0),IF(COUNTIFS(ComponentUI!$F$255:$F$258, $E18, ComponentUI!$H$255:$H$258, F$18) &gt; 0, 1, 0),IF(COUNTIFS(ComponentUI!$F$270:$F$271, $E18, ComponentUI!$H$270:$H$271, F$18) &gt; 0, 1, 0),IF(COUNTIFS(ComponentUI!$F$272:$F$273, $E18, ComponentUI!$H$272:$H$273, F$18) &gt; 0, 1, 0),IF(COUNTIFS(ComponentUI!$F$274:$F$276, $E18, ComponentUI!$H$274:$H$276, F$18) &gt; 0, 1, 0),IF(COUNTIFS(ComponentUI!$F$277:$F$281, $E18, ComponentUI!$H$277:$H$281, F$18) &gt; 0, 1, 0),IF(COUNTIFS(ComponentUI!$F$282:$F$286, $E18, ComponentUI!$H$282:$H$286, F$18) &gt; 0, 1, 0),IF(COUNTIFS(ComponentUI!$F$287:$F$289, $E18, ComponentUI!$H$287:$H$289, F$18) &gt; 0, 1, 0))</v>
      </c>
      <c r="G376" t="str">
        <f>"SUM(" &amp; _xlfn.TEXTJOIN(",", TRUE, G292:G375) &amp; ")"</f>
        <v>SUM(IF(COUNTIFS(ComponentUI!$G$2:$G$5, $E24, ComponentUI!$H$2:$H$5, F$24) &gt; 0, 1, 0),IF(COUNTIFS(ComponentUI!$G$6:$G$11, $E24, ComponentUI!$H$6:$H$11, F$24) &gt; 0, 1, 0),IF(COUNTIFS(ComponentUI!$G$12:$G$16, $E24, ComponentUI!$H$12:$H$16, F$24) &gt; 0, 1, 0),IF(COUNTIFS(ComponentUI!$G$17:$G$17, $E24, ComponentUI!$H$17:$H$17, F$24) &gt; 0, 1, 0),IF(COUNTIFS(ComponentUI!$G$18:$G$20, $E24, ComponentUI!$H$18:$H$20, F$24) &gt; 0, 1, 0),IF(COUNTIFS(ComponentUI!$G$21:$G$24, $E24, ComponentUI!$H$21:$H$24, F$24) &gt; 0, 1, 0),IF(COUNTIFS(ComponentUI!$G$47:$G$52, $E24, ComponentUI!$H$47:$H$52, F$24) &gt; 0, 1, 0),IF(COUNTIFS(ComponentUI!$G$53:$G$56, $E24, ComponentUI!$H$53:$H$56, F$24) &gt; 0, 1, 0),IF(COUNTIFS(ComponentUI!$G$57:$G$61, $E24, ComponentUI!$H$57:$H$61, F$24) &gt; 0, 1, 0),IF(COUNTIFS(ComponentUI!$G$62:$G$63, $E24, ComponentUI!$H$62:$H$63, F$24) &gt; 0, 1, 0),IF(COUNTIFS(ComponentUI!$G$64:$G$67, $E24, ComponentUI!$H$64:$H$67, F$24) &gt; 0, 1, 0),IF(COUNTIFS(ComponentUI!$G$68:$G$71, $E24, ComponentUI!$H$68:$H$71, F$24) &gt; 0, 1, 0),IF(COUNTIFS(ComponentUI!$G$97:$G$100, $E24, ComponentUI!$H$97:$H$100, F$24) &gt; 0, 1, 0),IF(COUNTIFS(ComponentUI!$G$101:$G$104, $E24, ComponentUI!$H$101:$H$104, F$24) &gt; 0, 1, 0),IF(COUNTIFS(ComponentUI!$G$105:$G$107, $E24, ComponentUI!$H$105:$H$107, F$24) &gt; 0, 1, 0),IF(COUNTIFS(ComponentUI!$G$108:$G$110, $E24, ComponentUI!$H$108:$H$110, F$24) &gt; 0, 1, 0),IF(COUNTIFS(ComponentUI!$G$111:$G$114, $E24, ComponentUI!$H$111:$H$114, F$24) &gt; 0, 1, 0),IF(COUNTIFS(ComponentUI!$G$115:$G$117, $E24, ComponentUI!$H$115:$H$117, F$24) &gt; 0, 1, 0),IF(COUNTIFS(ComponentUI!$G$141:$G$146, $E24, ComponentUI!$H$141:$H$146, F$24) &gt; 0, 1, 0),IF(COUNTIFS(ComponentUI!$G$147:$G$148, $E24, ComponentUI!$H$147:$H$148, F$24) &gt; 0, 1, 0),IF(COUNTIFS(ComponentUI!$G$149:$G$150, $E24, ComponentUI!$H$149:$H$150, F$24) &gt; 0, 1, 0),IF(COUNTIFS(ComponentUI!$G$151:$G$152, $E24, ComponentUI!$H$151:$H$152, F$24) &gt; 0, 1, 0),IF(COUNTIFS(ComponentUI!$G$153:$G$154, $E24, ComponentUI!$H$153:$H$154, F$24) &gt; 0, 1, 0),IF(COUNTIFS(ComponentUI!$G$155:$G$157, $E24, ComponentUI!$H$155:$H$157, F$24) &gt; 0, 1, 0),IF(COUNTIFS(ComponentUI!$G$179:$G$183, $E24, ComponentUI!$H$179:$H$183, F$24) &gt; 0, 1, 0),IF(COUNTIFS(ComponentUI!$G$184:$G$186, $E24, ComponentUI!$H$184:$H$186, F$24) &gt; 0, 1, 0),IF(COUNTIFS(ComponentUI!$G$187:$G$189, $E24, ComponentUI!$H$187:$H$189, F$24) &gt; 0, 1, 0),IF(COUNTIFS(ComponentUI!$G$190:$G$190, $E24, ComponentUI!$H$190:$H$190, F$24) &gt; 0, 1, 0),IF(COUNTIFS(ComponentUI!$G$191:$G$192, $E24, ComponentUI!$H$191:$H$192, F$24) &gt; 0, 1, 0),IF(COUNTIFS(ComponentUI!$G$193:$G$194, $E24, ComponentUI!$H$193:$H$194, F$24) &gt; 0, 1, 0),IF(COUNTIFS(ComponentUI!$G$212:$G$215, $E24, ComponentUI!$H$212:$H$215, F$24) &gt; 0, 1, 0),IF(COUNTIFS(ComponentUI!$G$216:$G$218, $E24, ComponentUI!$H$216:$H$218, F$24) &gt; 0, 1, 0),IF(COUNTIFS(ComponentUI!$G$219:$G$220, $E24, ComponentUI!$H$219:$H$220, F$24) &gt; 0, 1, 0),IF(COUNTIFS(ComponentUI!$G$221:$G$222, $E24, ComponentUI!$H$221:$H$222, F$24) &gt; 0, 1, 0),IF(COUNTIFS(ComponentUI!$G$223:$G$227, $E24, ComponentUI!$H$223:$H$227, F$24) &gt; 0, 1, 0),IF(COUNTIFS(ComponentUI!$G$228:$G$229, $E24, ComponentUI!$H$228:$H$229, F$24) &gt; 0, 1, 0),IF(COUNTIFS(ComponentUI!$G$259:$G$261, $E24, ComponentUI!$H$259:$H$261, F$24) &gt; 0, 1, 0),IF(COUNTIFS(ComponentUI!$G$262:$G$263, $E24, ComponentUI!$H$262:$H$263, F$24) &gt; 0, 1, 0),IF(COUNTIFS(ComponentUI!$G$264:$G$265, $E24, ComponentUI!$H$264:$H$265, F$24) &gt; 0, 1, 0),IF(COUNTIFS(ComponentUI!$G$266:$G$267, $E24, ComponentUI!$H$266:$H$267, F$24) &gt; 0, 1, 0),IF(COUNTIFS(ComponentUI!$G$268:$G$268, $E24, ComponentUI!$H$268:$H$268, F$24) &gt; 0, 1, 0),IF(COUNTIFS(ComponentUI!$G$269:$G$269, $E24, ComponentUI!$H$269:$H$269, F$24) &gt; 0, 1, 0),IF(COUNTIFS(ComponentUI!$G$25:$G$29, $E24, ComponentUI!$H$25:$H$29, F$24) &gt; 0, 1, 0),IF(COUNTIFS(ComponentUI!$G$30:$G$33, $E24, ComponentUI!$H$30:$H$33, F$24) &gt; 0, 1, 0),IF(COUNTIFS(ComponentUI!$G$34:$G$37, $E24, ComponentUI!$H$34:$H$37, F$24) &gt; 0, 1, 0),IF(COUNTIFS(ComponentUI!$G$38:$G$40, $E24, ComponentUI!$H$38:$H$40, F$24) &gt; 0, 1, 0),IF(COUNTIFS(ComponentUI!$G$41:$G$43, $E24, ComponentUI!$H$41:$H$43, F$24) &gt; 0, 1, 0),IF(COUNTIFS(ComponentUI!$G$44:$G$46, $E24, ComponentUI!$H$44:$H$46, F$24) &gt; 0, 1, 0),IF(COUNTIFS(ComponentUI!$G$72:$G$75, $E24, ComponentUI!$H$72:$H$75, F$24) &gt; 0, 1, 0),IF(COUNTIFS(ComponentUI!$G$76:$G$80, $E24, ComponentUI!$H$76:$H$80, F$24) &gt; 0, 1, 0),IF(COUNTIFS(ComponentUI!$G$81:$G$86, $E24, ComponentUI!$H$81:$H$86, F$24) &gt; 0, 1, 0),IF(COUNTIFS(ComponentUI!$G$87:$G$91, $E24, ComponentUI!$H$87:$H$91, F$24) &gt; 0, 1, 0),IF(COUNTIFS(ComponentUI!$G$92:$G$93, $E24, ComponentUI!$H$92:$H$93, F$24) &gt; 0, 1, 0),IF(COUNTIFS(ComponentUI!$G$94:$G$96, $E24, ComponentUI!$H$94:$H$96, F$24) &gt; 0, 1, 0),IF(COUNTIFS(ComponentUI!$G$118:$G$120, $E24, ComponentUI!$H$118:$H$120, F$24) &gt; 0, 1, 0),IF(COUNTIFS(ComponentUI!$G$121:$G$125, $E24, ComponentUI!$H$121:$H$125, F$24) &gt; 0, 1, 0),IF(COUNTIFS(ComponentUI!$G$126:$G$130, $E24, ComponentUI!$H$126:$H$130, F$24) &gt; 0, 1, 0),IF(COUNTIFS(ComponentUI!$G$131:$G$133, $E24, ComponentUI!$H$131:$H$133, F$24) &gt; 0, 1, 0),IF(COUNTIFS(ComponentUI!$G$134:$G$136, $E24, ComponentUI!$H$134:$H$136, F$24) &gt; 0, 1, 0),IF(COUNTIFS(ComponentUI!$G$137:$G$140, $E24, ComponentUI!$H$137:$H$140, F$24) &gt; 0, 1, 0),IF(COUNTIFS(ComponentUI!$G$158:$G$161, $E24, ComponentUI!$H$158:$H$161, F$24) &gt; 0, 1, 0),IF(COUNTIFS(ComponentUI!$G$162:$G$166, $E24, ComponentUI!$H$162:$H$166, F$24) &gt; 0, 1, 0),IF(COUNTIFS(ComponentUI!$G$167:$G$169, $E24, ComponentUI!$H$167:$H$169, F$24) &gt; 0, 1, 0),IF(COUNTIFS(ComponentUI!$G$170:$G$172, $E24, ComponentUI!$H$170:$H$172, F$24) &gt; 0, 1, 0),IF(COUNTIFS(ComponentUI!$G$173:$G$175, $E24, ComponentUI!$H$173:$H$175, F$24) &gt; 0, 1, 0),IF(COUNTIFS(ComponentUI!$G$176:$G$178, $E24, ComponentUI!$H$176:$H$178, F$24) &gt; 0, 1, 0),IF(COUNTIFS(ComponentUI!$G$195:$G$197, $E24, ComponentUI!$H$195:$H$197, F$24) &gt; 0, 1, 0),IF(COUNTIFS(ComponentUI!$G$198:$G$200, $E24, ComponentUI!$H$198:$H$200, F$24) &gt; 0, 1, 0),IF(COUNTIFS(ComponentUI!$G$201:$G$204, $E24, ComponentUI!$H$201:$H$204, F$24) &gt; 0, 1, 0),IF(COUNTIFS(ComponentUI!$G$205:$G$207, $E24, ComponentUI!$H$205:$H$207, F$24) &gt; 0, 1, 0),IF(COUNTIFS(ComponentUI!$G$208:$G$208, $E24, ComponentUI!$H$208:$H$208, F$24) &gt; 0, 1, 0),IF(COUNTIFS(ComponentUI!$G$209:$G$211, $E24, ComponentUI!$H$209:$H$211, F$24) &gt; 0, 1, 0),IF(COUNTIFS(ComponentUI!$G$230:$G$233, $E24, ComponentUI!$H$230:$H$233, F$24) &gt; 0, 1, 0),IF(COUNTIFS(ComponentUI!$G$234:$G$239, $E24, ComponentUI!$H$234:$H$239, F$24) &gt; 0, 1, 0),IF(COUNTIFS(ComponentUI!$G$240:$G$243, $E24, ComponentUI!$H$240:$H$243, F$24) &gt; 0, 1, 0),IF(COUNTIFS(ComponentUI!$G$244:$G$247, $E24, ComponentUI!$H$244:$H$247, F$24) &gt; 0, 1, 0),IF(COUNTIFS(ComponentUI!$G$248:$G$254, $E24, ComponentUI!$H$248:$H$254, F$24) &gt; 0, 1, 0),IF(COUNTIFS(ComponentUI!$G$255:$G$258, $E24, ComponentUI!$H$255:$H$258, F$24) &gt; 0, 1, 0),IF(COUNTIFS(ComponentUI!$G$270:$G$271, $E24, ComponentUI!$H$270:$H$271, F$24) &gt; 0, 1, 0),IF(COUNTIFS(ComponentUI!$G$272:$G$273, $E24, ComponentUI!$H$272:$H$273, F$24) &gt; 0, 1, 0),IF(COUNTIFS(ComponentUI!$G$274:$G$276, $E24, ComponentUI!$H$274:$H$276, F$24) &gt; 0, 1, 0),IF(COUNTIFS(ComponentUI!$G$277:$G$281, $E24, ComponentUI!$H$277:$H$281, F$24) &gt; 0, 1, 0),IF(COUNTIFS(ComponentUI!$G$282:$G$286, $E24, ComponentUI!$H$282:$H$286, F$24) &gt; 0, 1, 0),IF(COUNTIFS(ComponentUI!$G$287:$G$289, $E24, ComponentUI!$H$287:$H$289, F$24) &gt; 0, 1, 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278"/>
  <sheetViews>
    <sheetView workbookViewId="0">
      <pane ySplit="1" topLeftCell="A2" activePane="bottomLeft" state="frozen"/>
      <selection pane="bottomLeft" activeCell="E249" sqref="E249"/>
    </sheetView>
  </sheetViews>
  <sheetFormatPr baseColWidth="10" defaultColWidth="14.5" defaultRowHeight="15.75" customHeight="1" x14ac:dyDescent="0.15"/>
  <cols>
    <col min="3" max="3" width="66.5" customWidth="1"/>
    <col min="4" max="4" width="28.1640625" customWidth="1"/>
    <col min="5" max="5" width="36.5" customWidth="1"/>
  </cols>
  <sheetData>
    <row r="1" spans="1:5" ht="21" customHeight="1" x14ac:dyDescent="0.15">
      <c r="A1" s="1" t="s">
        <v>0</v>
      </c>
      <c r="B1" s="1" t="s">
        <v>1</v>
      </c>
      <c r="C1" s="1" t="s">
        <v>2</v>
      </c>
      <c r="D1" s="1" t="s">
        <v>3</v>
      </c>
      <c r="E1" s="1" t="s">
        <v>4</v>
      </c>
    </row>
    <row r="2" spans="1:5" ht="28" x14ac:dyDescent="0.15">
      <c r="A2" s="2" t="s">
        <v>5</v>
      </c>
      <c r="B2" s="2" t="s">
        <v>6</v>
      </c>
      <c r="C2" s="3"/>
      <c r="D2" s="4" t="s">
        <v>7</v>
      </c>
      <c r="E2" s="4" t="s">
        <v>34</v>
      </c>
    </row>
    <row r="3" spans="1:5" ht="28" x14ac:dyDescent="0.15">
      <c r="A3" s="2" t="s">
        <v>5</v>
      </c>
      <c r="B3" s="2" t="s">
        <v>6</v>
      </c>
      <c r="C3" s="5" t="s">
        <v>35</v>
      </c>
      <c r="D3" s="4" t="s">
        <v>7</v>
      </c>
      <c r="E3" s="4" t="s">
        <v>34</v>
      </c>
    </row>
    <row r="4" spans="1:5" ht="14" x14ac:dyDescent="0.15">
      <c r="A4" s="2" t="s">
        <v>5</v>
      </c>
      <c r="B4" s="2" t="s">
        <v>6</v>
      </c>
      <c r="C4" s="5" t="s">
        <v>36</v>
      </c>
      <c r="D4" s="4" t="s">
        <v>37</v>
      </c>
      <c r="E4" s="4" t="s">
        <v>38</v>
      </c>
    </row>
    <row r="5" spans="1:5" ht="28" x14ac:dyDescent="0.15">
      <c r="A5" s="2" t="s">
        <v>5</v>
      </c>
      <c r="B5" s="2" t="s">
        <v>6</v>
      </c>
      <c r="C5" s="5" t="s">
        <v>39</v>
      </c>
      <c r="D5" s="4" t="s">
        <v>7</v>
      </c>
      <c r="E5" s="4" t="s">
        <v>34</v>
      </c>
    </row>
    <row r="6" spans="1:5" ht="28" x14ac:dyDescent="0.15">
      <c r="A6" s="2" t="s">
        <v>5</v>
      </c>
      <c r="B6" s="2" t="s">
        <v>40</v>
      </c>
      <c r="C6" s="5" t="s">
        <v>41</v>
      </c>
      <c r="D6" s="4" t="s">
        <v>42</v>
      </c>
      <c r="E6" s="4" t="s">
        <v>43</v>
      </c>
    </row>
    <row r="7" spans="1:5" ht="14" x14ac:dyDescent="0.15">
      <c r="A7" s="2" t="s">
        <v>5</v>
      </c>
      <c r="B7" s="2" t="s">
        <v>40</v>
      </c>
      <c r="C7" s="5" t="s">
        <v>44</v>
      </c>
      <c r="D7" s="4" t="s">
        <v>45</v>
      </c>
      <c r="E7" s="4" t="s">
        <v>46</v>
      </c>
    </row>
    <row r="8" spans="1:5" ht="14" x14ac:dyDescent="0.15">
      <c r="A8" s="2" t="s">
        <v>5</v>
      </c>
      <c r="B8" s="2" t="s">
        <v>40</v>
      </c>
      <c r="C8" s="5" t="s">
        <v>47</v>
      </c>
      <c r="D8" s="4" t="s">
        <v>45</v>
      </c>
      <c r="E8" s="4" t="s">
        <v>48</v>
      </c>
    </row>
    <row r="9" spans="1:5" ht="14" x14ac:dyDescent="0.15">
      <c r="A9" s="2" t="s">
        <v>5</v>
      </c>
      <c r="B9" s="2" t="s">
        <v>40</v>
      </c>
      <c r="C9" s="7" t="s">
        <v>49</v>
      </c>
      <c r="D9" s="4" t="s">
        <v>45</v>
      </c>
      <c r="E9" s="4" t="s">
        <v>48</v>
      </c>
    </row>
    <row r="10" spans="1:5" ht="14" x14ac:dyDescent="0.15">
      <c r="A10" s="2" t="s">
        <v>5</v>
      </c>
      <c r="B10" s="2" t="s">
        <v>40</v>
      </c>
      <c r="C10" s="5" t="s">
        <v>50</v>
      </c>
      <c r="D10" s="4" t="s">
        <v>45</v>
      </c>
      <c r="E10" s="4" t="s">
        <v>48</v>
      </c>
    </row>
    <row r="11" spans="1:5" ht="14" x14ac:dyDescent="0.15">
      <c r="A11" s="2" t="s">
        <v>5</v>
      </c>
      <c r="B11" s="2" t="s">
        <v>51</v>
      </c>
      <c r="C11" s="3"/>
      <c r="D11" s="4" t="s">
        <v>37</v>
      </c>
      <c r="E11" s="4" t="s">
        <v>46</v>
      </c>
    </row>
    <row r="12" spans="1:5" ht="14" x14ac:dyDescent="0.15">
      <c r="A12" s="2" t="s">
        <v>5</v>
      </c>
      <c r="B12" s="2" t="s">
        <v>51</v>
      </c>
      <c r="C12" s="5" t="s">
        <v>56</v>
      </c>
      <c r="D12" s="4" t="s">
        <v>57</v>
      </c>
      <c r="E12" s="4" t="s">
        <v>34</v>
      </c>
    </row>
    <row r="13" spans="1:5" ht="14" x14ac:dyDescent="0.15">
      <c r="A13" s="2" t="s">
        <v>5</v>
      </c>
      <c r="B13" s="2" t="s">
        <v>51</v>
      </c>
      <c r="C13" s="5" t="s">
        <v>58</v>
      </c>
      <c r="D13" s="4" t="s">
        <v>57</v>
      </c>
      <c r="E13" s="4" t="s">
        <v>59</v>
      </c>
    </row>
    <row r="14" spans="1:5" ht="14" x14ac:dyDescent="0.15">
      <c r="A14" s="2" t="s">
        <v>5</v>
      </c>
      <c r="B14" s="2" t="s">
        <v>51</v>
      </c>
      <c r="C14" s="5" t="s">
        <v>60</v>
      </c>
      <c r="D14" s="4" t="s">
        <v>61</v>
      </c>
      <c r="E14" s="4" t="s">
        <v>46</v>
      </c>
    </row>
    <row r="15" spans="1:5" ht="28" x14ac:dyDescent="0.15">
      <c r="A15" s="2" t="s">
        <v>5</v>
      </c>
      <c r="B15" s="2" t="s">
        <v>51</v>
      </c>
      <c r="C15" s="5" t="s">
        <v>65</v>
      </c>
      <c r="D15" s="4" t="s">
        <v>57</v>
      </c>
      <c r="E15" s="4" t="s">
        <v>34</v>
      </c>
    </row>
    <row r="16" spans="1:5" ht="42" x14ac:dyDescent="0.15">
      <c r="A16" s="2" t="s">
        <v>5</v>
      </c>
      <c r="B16" s="2" t="s">
        <v>67</v>
      </c>
      <c r="C16" s="5" t="s">
        <v>68</v>
      </c>
      <c r="D16" s="4" t="s">
        <v>69</v>
      </c>
      <c r="E16" s="4" t="s">
        <v>70</v>
      </c>
    </row>
    <row r="17" spans="1:5" ht="14" x14ac:dyDescent="0.15">
      <c r="A17" s="2" t="s">
        <v>5</v>
      </c>
      <c r="B17" s="2" t="s">
        <v>71</v>
      </c>
      <c r="C17" s="5" t="s">
        <v>72</v>
      </c>
      <c r="D17" s="4" t="s">
        <v>37</v>
      </c>
      <c r="E17" s="4" t="s">
        <v>73</v>
      </c>
    </row>
    <row r="18" spans="1:5" ht="28" x14ac:dyDescent="0.15">
      <c r="A18" s="2" t="s">
        <v>5</v>
      </c>
      <c r="B18" s="2" t="s">
        <v>71</v>
      </c>
      <c r="C18" s="5" t="s">
        <v>74</v>
      </c>
      <c r="D18" s="4" t="s">
        <v>75</v>
      </c>
      <c r="E18" s="4" t="s">
        <v>76</v>
      </c>
    </row>
    <row r="19" spans="1:5" ht="28" x14ac:dyDescent="0.15">
      <c r="A19" s="2" t="s">
        <v>5</v>
      </c>
      <c r="B19" s="2" t="s">
        <v>71</v>
      </c>
      <c r="C19" s="5" t="s">
        <v>77</v>
      </c>
      <c r="D19" s="4" t="s">
        <v>78</v>
      </c>
      <c r="E19" s="4" t="s">
        <v>79</v>
      </c>
    </row>
    <row r="20" spans="1:5" ht="14" x14ac:dyDescent="0.15">
      <c r="A20" s="2" t="s">
        <v>5</v>
      </c>
      <c r="B20" s="2" t="s">
        <v>80</v>
      </c>
      <c r="C20" s="5" t="s">
        <v>81</v>
      </c>
      <c r="D20" s="4" t="s">
        <v>37</v>
      </c>
      <c r="E20" s="4" t="s">
        <v>46</v>
      </c>
    </row>
    <row r="21" spans="1:5" ht="14" x14ac:dyDescent="0.15">
      <c r="A21" s="2" t="s">
        <v>5</v>
      </c>
      <c r="B21" s="2" t="s">
        <v>80</v>
      </c>
      <c r="C21" s="5" t="s">
        <v>82</v>
      </c>
      <c r="D21" s="4" t="s">
        <v>83</v>
      </c>
      <c r="E21" s="4" t="s">
        <v>84</v>
      </c>
    </row>
    <row r="22" spans="1:5" ht="14" x14ac:dyDescent="0.15">
      <c r="A22" s="2" t="s">
        <v>5</v>
      </c>
      <c r="B22" s="2" t="s">
        <v>80</v>
      </c>
      <c r="C22" s="5" t="s">
        <v>81</v>
      </c>
      <c r="D22" s="4"/>
      <c r="E22" s="4"/>
    </row>
    <row r="23" spans="1:5" ht="14" x14ac:dyDescent="0.15">
      <c r="A23" s="2" t="s">
        <v>5</v>
      </c>
      <c r="B23" s="2" t="s">
        <v>80</v>
      </c>
      <c r="C23" s="5" t="s">
        <v>85</v>
      </c>
      <c r="D23" s="4" t="s">
        <v>86</v>
      </c>
      <c r="E23" s="4" t="s">
        <v>84</v>
      </c>
    </row>
    <row r="24" spans="1:5" ht="30" x14ac:dyDescent="0.15">
      <c r="A24" s="2" t="s">
        <v>87</v>
      </c>
      <c r="B24" s="2" t="s">
        <v>88</v>
      </c>
      <c r="C24" s="11" t="s">
        <v>89</v>
      </c>
      <c r="D24" s="12" t="s">
        <v>93</v>
      </c>
      <c r="E24" s="12"/>
    </row>
    <row r="25" spans="1:5" ht="30" x14ac:dyDescent="0.15">
      <c r="A25" s="2" t="s">
        <v>87</v>
      </c>
      <c r="B25" s="2" t="s">
        <v>88</v>
      </c>
      <c r="C25" s="11" t="s">
        <v>95</v>
      </c>
      <c r="D25" s="12" t="s">
        <v>93</v>
      </c>
      <c r="E25" s="12"/>
    </row>
    <row r="26" spans="1:5" ht="15" x14ac:dyDescent="0.15">
      <c r="A26" s="2" t="s">
        <v>87</v>
      </c>
      <c r="B26" s="2" t="s">
        <v>88</v>
      </c>
      <c r="C26" s="3" t="s">
        <v>96</v>
      </c>
      <c r="D26" s="12" t="s">
        <v>37</v>
      </c>
      <c r="E26" s="14" t="s">
        <v>46</v>
      </c>
    </row>
    <row r="27" spans="1:5" ht="30" x14ac:dyDescent="0.15">
      <c r="A27" s="2" t="s">
        <v>87</v>
      </c>
      <c r="B27" s="2" t="s">
        <v>88</v>
      </c>
      <c r="C27" s="11" t="s">
        <v>113</v>
      </c>
      <c r="D27" s="12" t="s">
        <v>37</v>
      </c>
      <c r="E27" s="12" t="s">
        <v>43</v>
      </c>
    </row>
    <row r="28" spans="1:5" ht="30" x14ac:dyDescent="0.15">
      <c r="A28" s="2" t="s">
        <v>87</v>
      </c>
      <c r="B28" s="2" t="s">
        <v>117</v>
      </c>
      <c r="C28" s="11" t="s">
        <v>118</v>
      </c>
      <c r="D28" s="12" t="s">
        <v>119</v>
      </c>
      <c r="E28" s="12" t="s">
        <v>73</v>
      </c>
    </row>
    <row r="29" spans="1:5" ht="30" x14ac:dyDescent="0.15">
      <c r="A29" s="2" t="s">
        <v>87</v>
      </c>
      <c r="B29" s="2" t="s">
        <v>117</v>
      </c>
      <c r="C29" s="11" t="s">
        <v>120</v>
      </c>
      <c r="D29" s="12" t="s">
        <v>119</v>
      </c>
      <c r="E29" s="12"/>
    </row>
    <row r="30" spans="1:5" ht="30" x14ac:dyDescent="0.15">
      <c r="A30" s="2" t="s">
        <v>87</v>
      </c>
      <c r="B30" s="2" t="s">
        <v>117</v>
      </c>
      <c r="C30" s="11" t="s">
        <v>120</v>
      </c>
      <c r="D30" s="12" t="s">
        <v>119</v>
      </c>
      <c r="E30" s="12"/>
    </row>
    <row r="31" spans="1:5" ht="45" x14ac:dyDescent="0.15">
      <c r="A31" s="2" t="s">
        <v>87</v>
      </c>
      <c r="B31" s="2" t="s">
        <v>117</v>
      </c>
      <c r="C31" s="11" t="s">
        <v>121</v>
      </c>
      <c r="D31" s="12" t="s">
        <v>122</v>
      </c>
      <c r="E31" s="12" t="s">
        <v>73</v>
      </c>
    </row>
    <row r="32" spans="1:5" ht="30" x14ac:dyDescent="0.15">
      <c r="A32" s="2" t="s">
        <v>87</v>
      </c>
      <c r="B32" s="2" t="s">
        <v>123</v>
      </c>
      <c r="C32" s="11" t="s">
        <v>124</v>
      </c>
      <c r="D32" s="12" t="s">
        <v>125</v>
      </c>
      <c r="E32" s="12" t="s">
        <v>126</v>
      </c>
    </row>
    <row r="33" spans="1:5" ht="30" x14ac:dyDescent="0.15">
      <c r="A33" s="2" t="s">
        <v>87</v>
      </c>
      <c r="B33" s="2" t="s">
        <v>123</v>
      </c>
      <c r="C33" s="11" t="s">
        <v>128</v>
      </c>
      <c r="D33" s="12" t="s">
        <v>125</v>
      </c>
      <c r="E33" s="12" t="s">
        <v>126</v>
      </c>
    </row>
    <row r="34" spans="1:5" ht="30" x14ac:dyDescent="0.15">
      <c r="A34" s="2" t="s">
        <v>87</v>
      </c>
      <c r="B34" s="2" t="s">
        <v>123</v>
      </c>
      <c r="C34" s="11" t="s">
        <v>130</v>
      </c>
      <c r="D34" s="12" t="s">
        <v>57</v>
      </c>
      <c r="E34" s="12" t="s">
        <v>34</v>
      </c>
    </row>
    <row r="35" spans="1:5" ht="30" x14ac:dyDescent="0.15">
      <c r="A35" s="6" t="s">
        <v>87</v>
      </c>
      <c r="B35" s="6" t="s">
        <v>123</v>
      </c>
      <c r="C35" s="11" t="s">
        <v>131</v>
      </c>
      <c r="D35" s="12" t="s">
        <v>132</v>
      </c>
      <c r="E35" s="12" t="s">
        <v>133</v>
      </c>
    </row>
    <row r="36" spans="1:5" ht="45" x14ac:dyDescent="0.15">
      <c r="A36" s="6" t="s">
        <v>87</v>
      </c>
      <c r="B36" s="6" t="s">
        <v>134</v>
      </c>
      <c r="C36" s="11" t="s">
        <v>135</v>
      </c>
      <c r="D36" s="12" t="s">
        <v>136</v>
      </c>
      <c r="E36" s="12" t="s">
        <v>138</v>
      </c>
    </row>
    <row r="37" spans="1:5" ht="28" x14ac:dyDescent="0.15">
      <c r="A37" s="6" t="s">
        <v>87</v>
      </c>
      <c r="B37" s="6" t="s">
        <v>134</v>
      </c>
      <c r="C37" s="5" t="s">
        <v>139</v>
      </c>
      <c r="D37" s="7" t="s">
        <v>140</v>
      </c>
      <c r="E37" s="4" t="s">
        <v>141</v>
      </c>
    </row>
    <row r="38" spans="1:5" ht="28" x14ac:dyDescent="0.15">
      <c r="A38" s="6" t="s">
        <v>87</v>
      </c>
      <c r="B38" s="6" t="s">
        <v>134</v>
      </c>
      <c r="C38" s="5" t="s">
        <v>143</v>
      </c>
      <c r="D38" s="4" t="s">
        <v>144</v>
      </c>
      <c r="E38" s="4"/>
    </row>
    <row r="39" spans="1:5" ht="42" x14ac:dyDescent="0.15">
      <c r="A39" s="6" t="s">
        <v>87</v>
      </c>
      <c r="B39" s="6" t="s">
        <v>146</v>
      </c>
      <c r="C39" s="5" t="s">
        <v>147</v>
      </c>
      <c r="D39" s="4" t="s">
        <v>148</v>
      </c>
      <c r="E39" s="4" t="s">
        <v>126</v>
      </c>
    </row>
    <row r="40" spans="1:5" ht="28" x14ac:dyDescent="0.15">
      <c r="A40" s="6" t="s">
        <v>87</v>
      </c>
      <c r="B40" s="6" t="s">
        <v>146</v>
      </c>
      <c r="C40" s="7" t="s">
        <v>149</v>
      </c>
      <c r="D40" s="7" t="s">
        <v>150</v>
      </c>
      <c r="E40" s="7" t="s">
        <v>34</v>
      </c>
    </row>
    <row r="41" spans="1:5" ht="42" x14ac:dyDescent="0.15">
      <c r="A41" s="6" t="s">
        <v>87</v>
      </c>
      <c r="B41" s="6" t="s">
        <v>146</v>
      </c>
      <c r="C41" s="7" t="s">
        <v>153</v>
      </c>
      <c r="D41" s="7" t="s">
        <v>155</v>
      </c>
      <c r="E41" s="7" t="s">
        <v>156</v>
      </c>
    </row>
    <row r="42" spans="1:5" ht="28" x14ac:dyDescent="0.15">
      <c r="A42" s="6" t="s">
        <v>87</v>
      </c>
      <c r="B42" s="6" t="s">
        <v>157</v>
      </c>
      <c r="C42" s="5" t="s">
        <v>159</v>
      </c>
      <c r="D42" s="4" t="s">
        <v>160</v>
      </c>
      <c r="E42" s="4" t="s">
        <v>126</v>
      </c>
    </row>
    <row r="43" spans="1:5" ht="28" x14ac:dyDescent="0.15">
      <c r="A43" s="6" t="s">
        <v>87</v>
      </c>
      <c r="B43" s="6" t="s">
        <v>157</v>
      </c>
      <c r="C43" s="7" t="s">
        <v>161</v>
      </c>
      <c r="D43" s="7" t="s">
        <v>160</v>
      </c>
      <c r="E43" s="7" t="s">
        <v>162</v>
      </c>
    </row>
    <row r="44" spans="1:5" ht="28" x14ac:dyDescent="0.15">
      <c r="A44" s="6" t="s">
        <v>87</v>
      </c>
      <c r="B44" s="6" t="s">
        <v>157</v>
      </c>
      <c r="C44" s="7" t="s">
        <v>164</v>
      </c>
      <c r="D44" s="7" t="s">
        <v>160</v>
      </c>
      <c r="E44" s="7" t="s">
        <v>162</v>
      </c>
    </row>
    <row r="45" spans="1:5" ht="28" x14ac:dyDescent="0.15">
      <c r="A45" s="6" t="s">
        <v>167</v>
      </c>
      <c r="B45" s="6" t="s">
        <v>6</v>
      </c>
      <c r="C45" s="7" t="s">
        <v>172</v>
      </c>
      <c r="D45" s="7" t="s">
        <v>173</v>
      </c>
      <c r="E45" s="7" t="s">
        <v>175</v>
      </c>
    </row>
    <row r="46" spans="1:5" ht="14" x14ac:dyDescent="0.15">
      <c r="A46" s="6" t="s">
        <v>167</v>
      </c>
      <c r="B46" s="6" t="s">
        <v>6</v>
      </c>
      <c r="C46" s="7" t="s">
        <v>177</v>
      </c>
      <c r="D46" s="7" t="s">
        <v>178</v>
      </c>
      <c r="E46" s="7" t="s">
        <v>179</v>
      </c>
    </row>
    <row r="47" spans="1:5" ht="14" x14ac:dyDescent="0.15">
      <c r="A47" s="6" t="s">
        <v>167</v>
      </c>
      <c r="B47" s="6" t="s">
        <v>6</v>
      </c>
      <c r="C47" s="7" t="s">
        <v>180</v>
      </c>
      <c r="D47" s="7" t="s">
        <v>57</v>
      </c>
      <c r="E47" s="7" t="s">
        <v>34</v>
      </c>
    </row>
    <row r="48" spans="1:5" ht="14" x14ac:dyDescent="0.15">
      <c r="A48" s="6" t="s">
        <v>167</v>
      </c>
      <c r="B48" s="6" t="s">
        <v>6</v>
      </c>
      <c r="C48" s="7" t="s">
        <v>182</v>
      </c>
      <c r="D48" s="7" t="s">
        <v>61</v>
      </c>
      <c r="E48" s="7" t="s">
        <v>46</v>
      </c>
    </row>
    <row r="49" spans="1:5" ht="14" x14ac:dyDescent="0.15">
      <c r="A49" s="6" t="s">
        <v>167</v>
      </c>
      <c r="B49" s="6" t="s">
        <v>6</v>
      </c>
      <c r="C49" s="7" t="s">
        <v>187</v>
      </c>
      <c r="D49" s="7" t="s">
        <v>61</v>
      </c>
      <c r="E49" s="7" t="s">
        <v>46</v>
      </c>
    </row>
    <row r="50" spans="1:5" ht="14" x14ac:dyDescent="0.15">
      <c r="A50" s="6" t="s">
        <v>167</v>
      </c>
      <c r="B50" s="6" t="s">
        <v>6</v>
      </c>
      <c r="C50" s="7" t="s">
        <v>189</v>
      </c>
      <c r="D50" s="7" t="s">
        <v>57</v>
      </c>
      <c r="E50" s="7" t="s">
        <v>141</v>
      </c>
    </row>
    <row r="51" spans="1:5" ht="28" x14ac:dyDescent="0.15">
      <c r="A51" s="6" t="s">
        <v>167</v>
      </c>
      <c r="B51" s="6" t="s">
        <v>40</v>
      </c>
      <c r="C51" s="7" t="s">
        <v>190</v>
      </c>
      <c r="D51" s="7" t="s">
        <v>192</v>
      </c>
      <c r="E51" s="7" t="s">
        <v>193</v>
      </c>
    </row>
    <row r="52" spans="1:5" ht="14" x14ac:dyDescent="0.15">
      <c r="A52" s="6" t="s">
        <v>167</v>
      </c>
      <c r="B52" s="6" t="s">
        <v>40</v>
      </c>
      <c r="C52" s="5"/>
      <c r="D52" s="7" t="s">
        <v>45</v>
      </c>
      <c r="E52" s="7" t="s">
        <v>48</v>
      </c>
    </row>
    <row r="53" spans="1:5" ht="14" x14ac:dyDescent="0.15">
      <c r="A53" s="6" t="s">
        <v>167</v>
      </c>
      <c r="B53" s="6" t="s">
        <v>40</v>
      </c>
      <c r="C53" s="7" t="s">
        <v>196</v>
      </c>
      <c r="D53" s="4"/>
      <c r="E53" s="7" t="s">
        <v>46</v>
      </c>
    </row>
    <row r="54" spans="1:5" ht="14" x14ac:dyDescent="0.15">
      <c r="A54" s="6" t="s">
        <v>167</v>
      </c>
      <c r="B54" s="6" t="s">
        <v>40</v>
      </c>
      <c r="C54" s="5" t="s">
        <v>197</v>
      </c>
      <c r="D54" s="4" t="s">
        <v>198</v>
      </c>
      <c r="E54" s="4"/>
    </row>
    <row r="55" spans="1:5" ht="42" x14ac:dyDescent="0.15">
      <c r="A55" s="6" t="s">
        <v>167</v>
      </c>
      <c r="B55" s="6" t="s">
        <v>51</v>
      </c>
      <c r="C55" s="5" t="s">
        <v>201</v>
      </c>
      <c r="D55" s="4" t="s">
        <v>202</v>
      </c>
      <c r="E55" s="4" t="s">
        <v>203</v>
      </c>
    </row>
    <row r="56" spans="1:5" ht="14" x14ac:dyDescent="0.15">
      <c r="A56" s="6" t="s">
        <v>167</v>
      </c>
      <c r="B56" s="6" t="s">
        <v>51</v>
      </c>
      <c r="C56" s="5" t="s">
        <v>204</v>
      </c>
      <c r="D56" s="4" t="s">
        <v>205</v>
      </c>
      <c r="E56" s="4" t="s">
        <v>206</v>
      </c>
    </row>
    <row r="57" spans="1:5" ht="28" x14ac:dyDescent="0.15">
      <c r="A57" s="6" t="s">
        <v>167</v>
      </c>
      <c r="B57" s="6" t="s">
        <v>51</v>
      </c>
      <c r="C57" s="5" t="s">
        <v>207</v>
      </c>
      <c r="D57" s="4" t="s">
        <v>208</v>
      </c>
      <c r="E57" s="4" t="s">
        <v>34</v>
      </c>
    </row>
    <row r="58" spans="1:5" ht="14" x14ac:dyDescent="0.15">
      <c r="A58" s="6" t="s">
        <v>167</v>
      </c>
      <c r="B58" s="6" t="s">
        <v>51</v>
      </c>
      <c r="C58" s="8" t="s">
        <v>209</v>
      </c>
      <c r="D58" s="7" t="s">
        <v>210</v>
      </c>
      <c r="E58" s="7" t="s">
        <v>126</v>
      </c>
    </row>
    <row r="59" spans="1:5" ht="14" x14ac:dyDescent="0.15">
      <c r="A59" s="6" t="s">
        <v>167</v>
      </c>
      <c r="B59" s="6" t="s">
        <v>51</v>
      </c>
      <c r="C59" s="5" t="s">
        <v>212</v>
      </c>
      <c r="D59" s="4" t="s">
        <v>144</v>
      </c>
      <c r="E59" s="4"/>
    </row>
    <row r="60" spans="1:5" ht="14" x14ac:dyDescent="0.15">
      <c r="A60" s="6" t="s">
        <v>167</v>
      </c>
      <c r="B60" s="6" t="s">
        <v>67</v>
      </c>
      <c r="C60" s="5" t="s">
        <v>213</v>
      </c>
      <c r="D60" s="4" t="s">
        <v>132</v>
      </c>
      <c r="E60" s="4" t="s">
        <v>70</v>
      </c>
    </row>
    <row r="61" spans="1:5" ht="14" x14ac:dyDescent="0.15">
      <c r="A61" s="6" t="s">
        <v>167</v>
      </c>
      <c r="B61" s="6" t="s">
        <v>67</v>
      </c>
      <c r="C61" s="5" t="s">
        <v>215</v>
      </c>
      <c r="D61" s="4" t="s">
        <v>132</v>
      </c>
      <c r="E61" s="4" t="s">
        <v>70</v>
      </c>
    </row>
    <row r="62" spans="1:5" ht="14" x14ac:dyDescent="0.15">
      <c r="A62" s="6" t="s">
        <v>167</v>
      </c>
      <c r="B62" s="6" t="s">
        <v>71</v>
      </c>
      <c r="C62" s="5" t="s">
        <v>217</v>
      </c>
      <c r="D62" s="4" t="s">
        <v>218</v>
      </c>
      <c r="E62" s="4" t="s">
        <v>73</v>
      </c>
    </row>
    <row r="63" spans="1:5" ht="14" x14ac:dyDescent="0.15">
      <c r="A63" s="6" t="s">
        <v>167</v>
      </c>
      <c r="B63" s="6" t="s">
        <v>71</v>
      </c>
      <c r="C63" s="5" t="s">
        <v>219</v>
      </c>
      <c r="D63" s="4" t="s">
        <v>220</v>
      </c>
      <c r="E63" s="4" t="s">
        <v>179</v>
      </c>
    </row>
    <row r="64" spans="1:5" ht="28" x14ac:dyDescent="0.15">
      <c r="A64" s="6" t="s">
        <v>167</v>
      </c>
      <c r="B64" s="6" t="s">
        <v>71</v>
      </c>
      <c r="C64" s="5" t="s">
        <v>222</v>
      </c>
      <c r="D64" s="4" t="s">
        <v>223</v>
      </c>
      <c r="E64" s="4" t="s">
        <v>224</v>
      </c>
    </row>
    <row r="65" spans="1:5" ht="14" x14ac:dyDescent="0.15">
      <c r="A65" s="6" t="s">
        <v>167</v>
      </c>
      <c r="B65" s="6" t="s">
        <v>71</v>
      </c>
      <c r="C65" s="5" t="s">
        <v>225</v>
      </c>
      <c r="D65" s="4" t="s">
        <v>226</v>
      </c>
      <c r="E65" s="4" t="s">
        <v>48</v>
      </c>
    </row>
    <row r="66" spans="1:5" ht="14" x14ac:dyDescent="0.15">
      <c r="A66" s="6" t="s">
        <v>167</v>
      </c>
      <c r="B66" s="6" t="s">
        <v>80</v>
      </c>
      <c r="C66" s="3"/>
      <c r="D66" s="14" t="s">
        <v>227</v>
      </c>
      <c r="E66" s="14" t="s">
        <v>228</v>
      </c>
    </row>
    <row r="67" spans="1:5" ht="14" x14ac:dyDescent="0.15">
      <c r="A67" s="6" t="s">
        <v>167</v>
      </c>
      <c r="B67" s="6" t="s">
        <v>80</v>
      </c>
      <c r="C67" s="3"/>
      <c r="D67" s="14" t="s">
        <v>229</v>
      </c>
      <c r="E67" s="14" t="s">
        <v>230</v>
      </c>
    </row>
    <row r="68" spans="1:5" ht="14" x14ac:dyDescent="0.15">
      <c r="A68" s="6" t="s">
        <v>167</v>
      </c>
      <c r="B68" s="6" t="s">
        <v>80</v>
      </c>
      <c r="C68" s="5" t="s">
        <v>233</v>
      </c>
      <c r="D68" s="4" t="s">
        <v>234</v>
      </c>
      <c r="E68" s="4" t="s">
        <v>46</v>
      </c>
    </row>
    <row r="69" spans="1:5" ht="14" x14ac:dyDescent="0.15">
      <c r="A69" s="6" t="s">
        <v>236</v>
      </c>
      <c r="B69" s="6" t="s">
        <v>88</v>
      </c>
      <c r="C69" s="5"/>
      <c r="D69" s="4" t="s">
        <v>226</v>
      </c>
      <c r="E69" s="4" t="s">
        <v>237</v>
      </c>
    </row>
    <row r="70" spans="1:5" ht="14" x14ac:dyDescent="0.15">
      <c r="A70" s="6" t="s">
        <v>236</v>
      </c>
      <c r="B70" s="6" t="s">
        <v>88</v>
      </c>
      <c r="C70" s="5" t="s">
        <v>239</v>
      </c>
      <c r="D70" s="4" t="s">
        <v>240</v>
      </c>
      <c r="E70" s="4" t="s">
        <v>73</v>
      </c>
    </row>
    <row r="71" spans="1:5" ht="14" x14ac:dyDescent="0.15">
      <c r="A71" s="6" t="s">
        <v>236</v>
      </c>
      <c r="B71" s="6" t="s">
        <v>117</v>
      </c>
      <c r="C71" s="15"/>
      <c r="D71" s="4" t="s">
        <v>243</v>
      </c>
      <c r="E71" s="4"/>
    </row>
    <row r="72" spans="1:5" ht="14" x14ac:dyDescent="0.15">
      <c r="A72" s="6" t="s">
        <v>236</v>
      </c>
      <c r="B72" s="6" t="s">
        <v>117</v>
      </c>
      <c r="C72" s="5" t="s">
        <v>245</v>
      </c>
      <c r="D72" s="4" t="s">
        <v>226</v>
      </c>
      <c r="E72" s="4"/>
    </row>
    <row r="73" spans="1:5" ht="28" x14ac:dyDescent="0.15">
      <c r="A73" s="6" t="s">
        <v>236</v>
      </c>
      <c r="B73" s="6" t="s">
        <v>117</v>
      </c>
      <c r="C73" s="5" t="s">
        <v>246</v>
      </c>
      <c r="D73" s="4" t="s">
        <v>248</v>
      </c>
      <c r="E73" s="4"/>
    </row>
    <row r="74" spans="1:5" ht="28" x14ac:dyDescent="0.15">
      <c r="A74" s="6" t="s">
        <v>236</v>
      </c>
      <c r="B74" s="6" t="s">
        <v>117</v>
      </c>
      <c r="C74" s="5" t="s">
        <v>246</v>
      </c>
      <c r="D74" s="4" t="s">
        <v>248</v>
      </c>
      <c r="E74" s="4"/>
    </row>
    <row r="75" spans="1:5" ht="14" x14ac:dyDescent="0.15">
      <c r="A75" s="6" t="s">
        <v>236</v>
      </c>
      <c r="B75" s="6" t="s">
        <v>123</v>
      </c>
      <c r="C75" s="15"/>
      <c r="D75" s="4" t="s">
        <v>226</v>
      </c>
      <c r="E75" s="4" t="s">
        <v>126</v>
      </c>
    </row>
    <row r="76" spans="1:5" ht="14" x14ac:dyDescent="0.15">
      <c r="A76" s="6" t="s">
        <v>236</v>
      </c>
      <c r="B76" s="6" t="s">
        <v>123</v>
      </c>
      <c r="C76" s="5" t="s">
        <v>250</v>
      </c>
      <c r="D76" s="4" t="s">
        <v>205</v>
      </c>
      <c r="E76" s="4" t="s">
        <v>206</v>
      </c>
    </row>
    <row r="77" spans="1:5" ht="28" x14ac:dyDescent="0.15">
      <c r="A77" s="6" t="s">
        <v>236</v>
      </c>
      <c r="B77" s="6" t="s">
        <v>123</v>
      </c>
      <c r="C77" s="5" t="s">
        <v>254</v>
      </c>
      <c r="D77" s="4" t="s">
        <v>255</v>
      </c>
      <c r="E77" s="4" t="s">
        <v>126</v>
      </c>
    </row>
    <row r="78" spans="1:5" ht="28" x14ac:dyDescent="0.15">
      <c r="A78" s="6" t="s">
        <v>236</v>
      </c>
      <c r="B78" s="6" t="s">
        <v>123</v>
      </c>
      <c r="C78" s="5" t="s">
        <v>258</v>
      </c>
      <c r="D78" s="4" t="s">
        <v>259</v>
      </c>
      <c r="E78" s="4" t="s">
        <v>179</v>
      </c>
    </row>
    <row r="79" spans="1:5" ht="14" x14ac:dyDescent="0.15">
      <c r="A79" s="6" t="s">
        <v>236</v>
      </c>
      <c r="B79" s="6" t="s">
        <v>134</v>
      </c>
      <c r="C79" s="5" t="s">
        <v>260</v>
      </c>
      <c r="D79" s="4" t="s">
        <v>198</v>
      </c>
      <c r="E79" s="4"/>
    </row>
    <row r="80" spans="1:5" ht="14" x14ac:dyDescent="0.15">
      <c r="A80" s="6" t="s">
        <v>236</v>
      </c>
      <c r="B80" s="6" t="s">
        <v>134</v>
      </c>
      <c r="C80" s="5" t="s">
        <v>261</v>
      </c>
      <c r="D80" s="5" t="s">
        <v>37</v>
      </c>
      <c r="E80" s="4"/>
    </row>
    <row r="81" spans="1:5" ht="28" x14ac:dyDescent="0.15">
      <c r="A81" s="6" t="s">
        <v>236</v>
      </c>
      <c r="B81" s="6" t="s">
        <v>134</v>
      </c>
      <c r="C81" s="5" t="s">
        <v>264</v>
      </c>
      <c r="D81" s="5" t="s">
        <v>37</v>
      </c>
      <c r="E81" s="4" t="s">
        <v>265</v>
      </c>
    </row>
    <row r="82" spans="1:5" ht="28" x14ac:dyDescent="0.15">
      <c r="A82" s="6" t="s">
        <v>236</v>
      </c>
      <c r="B82" s="6" t="s">
        <v>134</v>
      </c>
      <c r="C82" s="5" t="s">
        <v>267</v>
      </c>
      <c r="D82" s="5" t="s">
        <v>268</v>
      </c>
      <c r="E82" s="4"/>
    </row>
    <row r="83" spans="1:5" ht="14" x14ac:dyDescent="0.15">
      <c r="A83" s="6" t="s">
        <v>236</v>
      </c>
      <c r="B83" s="6" t="s">
        <v>134</v>
      </c>
      <c r="C83" s="5" t="s">
        <v>273</v>
      </c>
      <c r="D83" s="5"/>
      <c r="E83" s="4" t="s">
        <v>46</v>
      </c>
    </row>
    <row r="84" spans="1:5" ht="14" x14ac:dyDescent="0.15">
      <c r="A84" s="6" t="s">
        <v>236</v>
      </c>
      <c r="B84" s="6" t="s">
        <v>146</v>
      </c>
      <c r="C84" s="3"/>
      <c r="D84" s="5" t="s">
        <v>37</v>
      </c>
      <c r="E84" s="4" t="s">
        <v>126</v>
      </c>
    </row>
    <row r="85" spans="1:5" ht="14" x14ac:dyDescent="0.15">
      <c r="A85" s="6" t="s">
        <v>236</v>
      </c>
      <c r="B85" s="6" t="s">
        <v>146</v>
      </c>
      <c r="C85" s="5" t="s">
        <v>279</v>
      </c>
      <c r="D85" s="5" t="s">
        <v>57</v>
      </c>
      <c r="E85" s="4" t="s">
        <v>34</v>
      </c>
    </row>
    <row r="86" spans="1:5" ht="14" x14ac:dyDescent="0.15">
      <c r="A86" s="6" t="s">
        <v>236</v>
      </c>
      <c r="B86" s="6" t="s">
        <v>157</v>
      </c>
      <c r="C86" s="5" t="s">
        <v>281</v>
      </c>
      <c r="D86" s="5" t="s">
        <v>226</v>
      </c>
      <c r="E86" s="4" t="s">
        <v>126</v>
      </c>
    </row>
    <row r="87" spans="1:5" ht="14" x14ac:dyDescent="0.15">
      <c r="A87" s="6" t="s">
        <v>236</v>
      </c>
      <c r="B87" s="6" t="s">
        <v>157</v>
      </c>
      <c r="C87" s="5" t="s">
        <v>282</v>
      </c>
      <c r="D87" s="5" t="s">
        <v>37</v>
      </c>
      <c r="E87" s="4" t="s">
        <v>126</v>
      </c>
    </row>
    <row r="88" spans="1:5" ht="28" x14ac:dyDescent="0.15">
      <c r="A88" s="6" t="s">
        <v>236</v>
      </c>
      <c r="B88" s="6" t="s">
        <v>157</v>
      </c>
      <c r="C88" s="5" t="s">
        <v>285</v>
      </c>
      <c r="D88" s="5" t="s">
        <v>255</v>
      </c>
      <c r="E88" s="4" t="s">
        <v>126</v>
      </c>
    </row>
    <row r="89" spans="1:5" ht="28" x14ac:dyDescent="0.15">
      <c r="A89" s="2" t="s">
        <v>287</v>
      </c>
      <c r="B89" s="2" t="s">
        <v>6</v>
      </c>
      <c r="C89" s="5" t="s">
        <v>289</v>
      </c>
      <c r="D89" s="7" t="s">
        <v>290</v>
      </c>
      <c r="E89" s="4" t="s">
        <v>179</v>
      </c>
    </row>
    <row r="90" spans="1:5" ht="28" x14ac:dyDescent="0.15">
      <c r="A90" s="2" t="s">
        <v>287</v>
      </c>
      <c r="B90" s="2" t="s">
        <v>6</v>
      </c>
      <c r="C90" s="5" t="s">
        <v>291</v>
      </c>
      <c r="D90" s="7" t="s">
        <v>290</v>
      </c>
      <c r="E90" s="4" t="s">
        <v>179</v>
      </c>
    </row>
    <row r="91" spans="1:5" ht="14" x14ac:dyDescent="0.15">
      <c r="A91" s="2" t="s">
        <v>287</v>
      </c>
      <c r="B91" s="2" t="s">
        <v>6</v>
      </c>
      <c r="C91" s="7" t="s">
        <v>292</v>
      </c>
      <c r="D91" s="4" t="s">
        <v>57</v>
      </c>
      <c r="E91" s="4"/>
    </row>
    <row r="92" spans="1:5" ht="14" x14ac:dyDescent="0.15">
      <c r="A92" s="2" t="s">
        <v>287</v>
      </c>
      <c r="B92" s="2" t="s">
        <v>40</v>
      </c>
      <c r="C92" s="7" t="s">
        <v>295</v>
      </c>
      <c r="D92" s="4" t="s">
        <v>296</v>
      </c>
      <c r="E92" s="4" t="s">
        <v>48</v>
      </c>
    </row>
    <row r="93" spans="1:5" ht="14" x14ac:dyDescent="0.15">
      <c r="A93" s="2" t="s">
        <v>287</v>
      </c>
      <c r="B93" s="2" t="s">
        <v>40</v>
      </c>
      <c r="C93" s="4" t="s">
        <v>300</v>
      </c>
      <c r="D93" s="4" t="s">
        <v>296</v>
      </c>
      <c r="E93" s="14"/>
    </row>
    <row r="94" spans="1:5" ht="14" x14ac:dyDescent="0.15">
      <c r="A94" s="2" t="s">
        <v>287</v>
      </c>
      <c r="B94" s="2" t="s">
        <v>40</v>
      </c>
      <c r="C94" s="4" t="s">
        <v>302</v>
      </c>
      <c r="D94" s="16" t="s">
        <v>296</v>
      </c>
      <c r="E94" s="14"/>
    </row>
    <row r="95" spans="1:5" ht="14" x14ac:dyDescent="0.15">
      <c r="A95" s="2" t="s">
        <v>287</v>
      </c>
      <c r="B95" s="2" t="s">
        <v>40</v>
      </c>
      <c r="C95" s="4" t="s">
        <v>307</v>
      </c>
      <c r="D95" s="4" t="s">
        <v>309</v>
      </c>
      <c r="E95" s="14"/>
    </row>
    <row r="96" spans="1:5" ht="14" x14ac:dyDescent="0.15">
      <c r="A96" s="2" t="s">
        <v>287</v>
      </c>
      <c r="B96" s="2" t="s">
        <v>51</v>
      </c>
      <c r="C96" s="4" t="s">
        <v>311</v>
      </c>
      <c r="D96" s="17" t="s">
        <v>309</v>
      </c>
      <c r="E96" s="14"/>
    </row>
    <row r="97" spans="1:5" ht="14" x14ac:dyDescent="0.15">
      <c r="A97" s="2" t="s">
        <v>287</v>
      </c>
      <c r="B97" s="2" t="s">
        <v>51</v>
      </c>
      <c r="C97" s="4" t="s">
        <v>312</v>
      </c>
      <c r="D97" s="4" t="s">
        <v>57</v>
      </c>
      <c r="E97" s="4" t="s">
        <v>34</v>
      </c>
    </row>
    <row r="98" spans="1:5" ht="14" x14ac:dyDescent="0.15">
      <c r="A98" s="2" t="s">
        <v>287</v>
      </c>
      <c r="B98" s="2" t="s">
        <v>51</v>
      </c>
      <c r="C98" s="4" t="s">
        <v>314</v>
      </c>
      <c r="D98" s="4" t="s">
        <v>309</v>
      </c>
      <c r="E98" s="4" t="s">
        <v>43</v>
      </c>
    </row>
    <row r="99" spans="1:5" ht="14" x14ac:dyDescent="0.15">
      <c r="A99" s="2" t="s">
        <v>287</v>
      </c>
      <c r="B99" s="2" t="s">
        <v>67</v>
      </c>
      <c r="C99" s="4" t="s">
        <v>316</v>
      </c>
      <c r="D99" s="4" t="s">
        <v>317</v>
      </c>
      <c r="E99" s="14"/>
    </row>
    <row r="100" spans="1:5" ht="14" x14ac:dyDescent="0.15">
      <c r="A100" s="2" t="s">
        <v>287</v>
      </c>
      <c r="B100" s="2" t="s">
        <v>67</v>
      </c>
      <c r="C100" s="7" t="s">
        <v>318</v>
      </c>
      <c r="D100" s="4" t="s">
        <v>319</v>
      </c>
      <c r="E100" s="14"/>
    </row>
    <row r="101" spans="1:5" ht="14" x14ac:dyDescent="0.15">
      <c r="A101" s="2" t="s">
        <v>287</v>
      </c>
      <c r="B101" s="2" t="s">
        <v>67</v>
      </c>
      <c r="C101" s="4" t="s">
        <v>320</v>
      </c>
      <c r="D101" s="4" t="s">
        <v>317</v>
      </c>
      <c r="E101" s="4" t="s">
        <v>43</v>
      </c>
    </row>
    <row r="102" spans="1:5" ht="14" x14ac:dyDescent="0.15">
      <c r="A102" s="2" t="s">
        <v>287</v>
      </c>
      <c r="B102" s="2" t="s">
        <v>71</v>
      </c>
      <c r="C102" s="4" t="s">
        <v>323</v>
      </c>
      <c r="D102" s="4" t="s">
        <v>144</v>
      </c>
      <c r="E102" s="4" t="s">
        <v>325</v>
      </c>
    </row>
    <row r="103" spans="1:5" ht="14" x14ac:dyDescent="0.15">
      <c r="A103" s="2" t="s">
        <v>287</v>
      </c>
      <c r="B103" s="2" t="s">
        <v>71</v>
      </c>
      <c r="C103" s="4" t="s">
        <v>291</v>
      </c>
      <c r="D103" s="4" t="s">
        <v>326</v>
      </c>
      <c r="E103" s="4" t="s">
        <v>179</v>
      </c>
    </row>
    <row r="104" spans="1:5" ht="14" x14ac:dyDescent="0.15">
      <c r="A104" s="2" t="s">
        <v>287</v>
      </c>
      <c r="B104" s="2" t="s">
        <v>71</v>
      </c>
      <c r="C104" s="4" t="s">
        <v>327</v>
      </c>
      <c r="D104" s="4" t="s">
        <v>57</v>
      </c>
      <c r="E104" s="4" t="s">
        <v>34</v>
      </c>
    </row>
    <row r="105" spans="1:5" ht="28" x14ac:dyDescent="0.15">
      <c r="A105" s="2" t="s">
        <v>287</v>
      </c>
      <c r="B105" s="2" t="s">
        <v>80</v>
      </c>
      <c r="C105" s="4" t="s">
        <v>328</v>
      </c>
      <c r="D105" s="4" t="s">
        <v>240</v>
      </c>
      <c r="E105" s="4" t="s">
        <v>329</v>
      </c>
    </row>
    <row r="106" spans="1:5" ht="14" x14ac:dyDescent="0.15">
      <c r="A106" s="2" t="s">
        <v>287</v>
      </c>
      <c r="B106" s="2" t="s">
        <v>80</v>
      </c>
      <c r="C106" s="4" t="s">
        <v>330</v>
      </c>
      <c r="D106" s="4" t="s">
        <v>326</v>
      </c>
      <c r="E106" s="4" t="s">
        <v>43</v>
      </c>
    </row>
    <row r="107" spans="1:5" ht="14" x14ac:dyDescent="0.15">
      <c r="A107" s="2" t="s">
        <v>287</v>
      </c>
      <c r="B107" s="2" t="s">
        <v>80</v>
      </c>
      <c r="C107" s="4" t="s">
        <v>331</v>
      </c>
      <c r="D107" s="4" t="s">
        <v>57</v>
      </c>
      <c r="E107" s="14"/>
    </row>
    <row r="108" spans="1:5" ht="14" x14ac:dyDescent="0.15">
      <c r="A108" s="2" t="s">
        <v>332</v>
      </c>
      <c r="B108" s="2" t="s">
        <v>88</v>
      </c>
      <c r="C108" s="4" t="s">
        <v>333</v>
      </c>
      <c r="D108" s="4" t="s">
        <v>144</v>
      </c>
      <c r="E108" s="4" t="s">
        <v>179</v>
      </c>
    </row>
    <row r="109" spans="1:5" ht="14" x14ac:dyDescent="0.15">
      <c r="A109" s="2" t="s">
        <v>332</v>
      </c>
      <c r="B109" s="2" t="s">
        <v>88</v>
      </c>
      <c r="C109" s="4" t="s">
        <v>334</v>
      </c>
      <c r="D109" s="4" t="s">
        <v>335</v>
      </c>
      <c r="E109" s="14"/>
    </row>
    <row r="110" spans="1:5" ht="14" x14ac:dyDescent="0.15">
      <c r="A110" s="2" t="s">
        <v>332</v>
      </c>
      <c r="B110" s="2" t="s">
        <v>88</v>
      </c>
      <c r="C110" s="4" t="s">
        <v>336</v>
      </c>
      <c r="D110" s="4" t="s">
        <v>326</v>
      </c>
      <c r="E110" s="4" t="s">
        <v>38</v>
      </c>
    </row>
    <row r="111" spans="1:5" ht="14" x14ac:dyDescent="0.15">
      <c r="A111" s="2" t="s">
        <v>332</v>
      </c>
      <c r="B111" s="2" t="s">
        <v>117</v>
      </c>
      <c r="C111" s="4" t="s">
        <v>337</v>
      </c>
      <c r="D111" s="4" t="s">
        <v>57</v>
      </c>
    </row>
    <row r="112" spans="1:5" ht="28" x14ac:dyDescent="0.15">
      <c r="A112" s="2" t="s">
        <v>332</v>
      </c>
      <c r="B112" s="2" t="s">
        <v>117</v>
      </c>
      <c r="C112" s="4" t="s">
        <v>338</v>
      </c>
      <c r="D112" s="4" t="s">
        <v>339</v>
      </c>
    </row>
    <row r="113" spans="1:5" ht="28" x14ac:dyDescent="0.15">
      <c r="A113" s="2" t="s">
        <v>332</v>
      </c>
      <c r="B113" s="2" t="s">
        <v>117</v>
      </c>
      <c r="C113" s="4" t="s">
        <v>338</v>
      </c>
      <c r="D113" s="4" t="s">
        <v>339</v>
      </c>
    </row>
    <row r="114" spans="1:5" ht="14" x14ac:dyDescent="0.15">
      <c r="A114" s="2" t="s">
        <v>332</v>
      </c>
      <c r="B114" s="2" t="s">
        <v>117</v>
      </c>
      <c r="C114" s="4" t="s">
        <v>340</v>
      </c>
      <c r="D114" s="7" t="s">
        <v>226</v>
      </c>
      <c r="E114" s="4" t="s">
        <v>73</v>
      </c>
    </row>
    <row r="115" spans="1:5" ht="14" x14ac:dyDescent="0.15">
      <c r="A115" s="2" t="s">
        <v>332</v>
      </c>
      <c r="B115" s="2" t="s">
        <v>117</v>
      </c>
      <c r="C115" s="4" t="s">
        <v>341</v>
      </c>
      <c r="D115" s="7" t="s">
        <v>229</v>
      </c>
      <c r="E115" s="4" t="s">
        <v>73</v>
      </c>
    </row>
    <row r="116" spans="1:5" ht="14" x14ac:dyDescent="0.15">
      <c r="A116" s="2" t="s">
        <v>332</v>
      </c>
      <c r="B116" s="2" t="s">
        <v>123</v>
      </c>
      <c r="C116" s="4" t="s">
        <v>342</v>
      </c>
      <c r="D116" s="4" t="s">
        <v>229</v>
      </c>
      <c r="E116" s="4" t="s">
        <v>343</v>
      </c>
    </row>
    <row r="117" spans="1:5" ht="14" x14ac:dyDescent="0.15">
      <c r="A117" s="2" t="s">
        <v>332</v>
      </c>
      <c r="B117" s="2" t="s">
        <v>123</v>
      </c>
      <c r="C117" s="4" t="s">
        <v>344</v>
      </c>
      <c r="D117" s="4" t="s">
        <v>326</v>
      </c>
      <c r="E117" s="4" t="s">
        <v>345</v>
      </c>
    </row>
    <row r="118" spans="1:5" ht="14" x14ac:dyDescent="0.15">
      <c r="A118" s="2" t="s">
        <v>332</v>
      </c>
      <c r="B118" s="2" t="s">
        <v>123</v>
      </c>
      <c r="C118" s="4" t="s">
        <v>346</v>
      </c>
      <c r="D118" s="4" t="s">
        <v>229</v>
      </c>
      <c r="E118" s="4" t="s">
        <v>345</v>
      </c>
    </row>
    <row r="119" spans="1:5" ht="14" x14ac:dyDescent="0.15">
      <c r="A119" s="2" t="s">
        <v>332</v>
      </c>
      <c r="B119" s="2" t="s">
        <v>123</v>
      </c>
      <c r="C119" s="4" t="s">
        <v>350</v>
      </c>
      <c r="D119" s="4" t="s">
        <v>198</v>
      </c>
      <c r="E119" s="4" t="s">
        <v>43</v>
      </c>
    </row>
    <row r="120" spans="1:5" ht="14" x14ac:dyDescent="0.15">
      <c r="A120" s="2" t="s">
        <v>332</v>
      </c>
      <c r="B120" s="2" t="s">
        <v>123</v>
      </c>
      <c r="C120" s="4" t="s">
        <v>352</v>
      </c>
      <c r="D120" s="4" t="s">
        <v>229</v>
      </c>
      <c r="E120" s="4" t="s">
        <v>345</v>
      </c>
    </row>
    <row r="121" spans="1:5" ht="28" x14ac:dyDescent="0.15">
      <c r="A121" s="2" t="s">
        <v>332</v>
      </c>
      <c r="B121" s="2" t="s">
        <v>134</v>
      </c>
      <c r="C121" s="4" t="s">
        <v>353</v>
      </c>
      <c r="D121" s="4" t="s">
        <v>354</v>
      </c>
      <c r="E121" s="4" t="s">
        <v>43</v>
      </c>
    </row>
    <row r="122" spans="1:5" ht="28" x14ac:dyDescent="0.15">
      <c r="A122" s="2" t="s">
        <v>332</v>
      </c>
      <c r="B122" s="2" t="s">
        <v>134</v>
      </c>
      <c r="C122" s="4" t="s">
        <v>355</v>
      </c>
      <c r="D122" s="4" t="s">
        <v>356</v>
      </c>
      <c r="E122" s="4" t="s">
        <v>43</v>
      </c>
    </row>
    <row r="123" spans="1:5" ht="28" x14ac:dyDescent="0.15">
      <c r="A123" s="2" t="s">
        <v>332</v>
      </c>
      <c r="B123" s="2" t="s">
        <v>134</v>
      </c>
      <c r="C123" s="4" t="s">
        <v>357</v>
      </c>
      <c r="D123" s="4" t="s">
        <v>354</v>
      </c>
      <c r="E123" s="4" t="s">
        <v>43</v>
      </c>
    </row>
    <row r="124" spans="1:5" ht="14" x14ac:dyDescent="0.15">
      <c r="A124" s="2" t="s">
        <v>332</v>
      </c>
      <c r="B124" s="2" t="s">
        <v>146</v>
      </c>
      <c r="C124" s="14"/>
      <c r="D124" s="4" t="s">
        <v>326</v>
      </c>
      <c r="E124" s="4" t="s">
        <v>43</v>
      </c>
    </row>
    <row r="125" spans="1:5" ht="14" x14ac:dyDescent="0.15">
      <c r="A125" s="2" t="s">
        <v>332</v>
      </c>
      <c r="B125" s="2" t="s">
        <v>146</v>
      </c>
      <c r="C125" s="7" t="s">
        <v>359</v>
      </c>
      <c r="D125" s="16" t="s">
        <v>360</v>
      </c>
      <c r="E125" s="4" t="s">
        <v>34</v>
      </c>
    </row>
    <row r="126" spans="1:5" ht="14" x14ac:dyDescent="0.15">
      <c r="A126" s="2" t="s">
        <v>332</v>
      </c>
      <c r="B126" s="2" t="s">
        <v>157</v>
      </c>
      <c r="C126" s="4" t="s">
        <v>361</v>
      </c>
      <c r="D126" s="4" t="s">
        <v>226</v>
      </c>
      <c r="E126" s="4" t="s">
        <v>126</v>
      </c>
    </row>
    <row r="127" spans="1:5" ht="14" x14ac:dyDescent="0.15">
      <c r="A127" s="2" t="s">
        <v>332</v>
      </c>
      <c r="B127" s="2" t="s">
        <v>157</v>
      </c>
      <c r="C127" s="4" t="s">
        <v>362</v>
      </c>
      <c r="D127" s="4" t="s">
        <v>226</v>
      </c>
      <c r="E127" s="14"/>
    </row>
    <row r="128" spans="1:5" ht="14" x14ac:dyDescent="0.15">
      <c r="A128" s="2" t="s">
        <v>332</v>
      </c>
      <c r="B128" s="2" t="s">
        <v>157</v>
      </c>
      <c r="C128" s="4" t="s">
        <v>363</v>
      </c>
      <c r="D128" s="4" t="s">
        <v>198</v>
      </c>
      <c r="E128" s="14"/>
    </row>
    <row r="129" spans="1:5" ht="14" x14ac:dyDescent="0.15">
      <c r="A129" s="2" t="s">
        <v>332</v>
      </c>
      <c r="B129" s="2" t="s">
        <v>157</v>
      </c>
      <c r="C129" s="4" t="s">
        <v>364</v>
      </c>
      <c r="D129" s="4" t="s">
        <v>365</v>
      </c>
      <c r="E129" s="14"/>
    </row>
    <row r="130" spans="1:5" ht="14" x14ac:dyDescent="0.15">
      <c r="A130" s="2" t="s">
        <v>332</v>
      </c>
      <c r="B130" s="2" t="s">
        <v>157</v>
      </c>
      <c r="C130" s="4" t="s">
        <v>366</v>
      </c>
      <c r="D130" s="4" t="s">
        <v>226</v>
      </c>
      <c r="E130" s="4" t="s">
        <v>126</v>
      </c>
    </row>
    <row r="131" spans="1:5" ht="28" x14ac:dyDescent="0.15">
      <c r="A131" s="2" t="s">
        <v>367</v>
      </c>
      <c r="B131" s="2" t="s">
        <v>6</v>
      </c>
      <c r="C131" s="4" t="s">
        <v>368</v>
      </c>
      <c r="D131" s="4" t="s">
        <v>369</v>
      </c>
      <c r="E131" s="4" t="s">
        <v>43</v>
      </c>
    </row>
    <row r="132" spans="1:5" ht="28" x14ac:dyDescent="0.15">
      <c r="A132" s="2" t="s">
        <v>367</v>
      </c>
      <c r="B132" s="2" t="s">
        <v>6</v>
      </c>
      <c r="C132" s="4" t="s">
        <v>370</v>
      </c>
      <c r="D132" s="4" t="s">
        <v>290</v>
      </c>
      <c r="E132" s="4" t="s">
        <v>179</v>
      </c>
    </row>
    <row r="133" spans="1:5" ht="14" x14ac:dyDescent="0.15">
      <c r="A133" s="2" t="s">
        <v>367</v>
      </c>
      <c r="B133" s="2" t="s">
        <v>6</v>
      </c>
      <c r="C133" s="4" t="s">
        <v>373</v>
      </c>
      <c r="D133" s="4" t="s">
        <v>220</v>
      </c>
      <c r="E133" s="4" t="s">
        <v>126</v>
      </c>
    </row>
    <row r="134" spans="1:5" ht="42" x14ac:dyDescent="0.15">
      <c r="A134" s="2" t="s">
        <v>367</v>
      </c>
      <c r="B134" s="2" t="s">
        <v>6</v>
      </c>
      <c r="C134" s="4" t="s">
        <v>374</v>
      </c>
      <c r="D134" s="4" t="s">
        <v>220</v>
      </c>
      <c r="E134" s="4" t="s">
        <v>343</v>
      </c>
    </row>
    <row r="135" spans="1:5" ht="28" x14ac:dyDescent="0.15">
      <c r="A135" s="2" t="s">
        <v>367</v>
      </c>
      <c r="B135" s="2" t="s">
        <v>40</v>
      </c>
      <c r="C135" s="4" t="s">
        <v>375</v>
      </c>
      <c r="D135" s="4" t="s">
        <v>229</v>
      </c>
      <c r="E135" s="4" t="s">
        <v>376</v>
      </c>
    </row>
    <row r="136" spans="1:5" ht="14" x14ac:dyDescent="0.15">
      <c r="A136" s="2" t="s">
        <v>367</v>
      </c>
      <c r="B136" s="2" t="s">
        <v>40</v>
      </c>
      <c r="C136" s="16"/>
      <c r="D136" s="4" t="s">
        <v>326</v>
      </c>
      <c r="E136" s="14"/>
    </row>
    <row r="137" spans="1:5" ht="28" x14ac:dyDescent="0.15">
      <c r="A137" s="2" t="s">
        <v>367</v>
      </c>
      <c r="B137" s="2" t="s">
        <v>51</v>
      </c>
      <c r="C137" s="4" t="s">
        <v>377</v>
      </c>
      <c r="D137" s="4" t="s">
        <v>290</v>
      </c>
      <c r="E137" s="4" t="s">
        <v>228</v>
      </c>
    </row>
    <row r="138" spans="1:5" ht="14" x14ac:dyDescent="0.15">
      <c r="A138" s="2" t="s">
        <v>367</v>
      </c>
      <c r="B138" s="2" t="s">
        <v>51</v>
      </c>
      <c r="C138" s="4" t="s">
        <v>378</v>
      </c>
      <c r="D138" s="4" t="s">
        <v>57</v>
      </c>
      <c r="E138" s="4" t="s">
        <v>34</v>
      </c>
    </row>
    <row r="139" spans="1:5" ht="28" x14ac:dyDescent="0.15">
      <c r="A139" s="2" t="s">
        <v>367</v>
      </c>
      <c r="B139" s="2" t="s">
        <v>67</v>
      </c>
      <c r="C139" s="4" t="s">
        <v>379</v>
      </c>
      <c r="D139" s="4" t="s">
        <v>229</v>
      </c>
      <c r="E139" s="4" t="s">
        <v>380</v>
      </c>
    </row>
    <row r="140" spans="1:5" ht="14" x14ac:dyDescent="0.15">
      <c r="A140" s="2" t="s">
        <v>367</v>
      </c>
      <c r="B140" s="2" t="s">
        <v>67</v>
      </c>
      <c r="C140" s="4" t="s">
        <v>381</v>
      </c>
      <c r="D140" s="4" t="s">
        <v>229</v>
      </c>
      <c r="E140" s="4" t="s">
        <v>380</v>
      </c>
    </row>
    <row r="141" spans="1:5" ht="14" x14ac:dyDescent="0.15">
      <c r="A141" s="2" t="s">
        <v>367</v>
      </c>
      <c r="B141" s="2" t="s">
        <v>71</v>
      </c>
      <c r="C141" s="4" t="s">
        <v>382</v>
      </c>
      <c r="D141" s="4" t="s">
        <v>326</v>
      </c>
      <c r="E141" s="14"/>
    </row>
    <row r="142" spans="1:5" ht="14" x14ac:dyDescent="0.15">
      <c r="A142" s="2" t="s">
        <v>367</v>
      </c>
      <c r="B142" s="2" t="s">
        <v>71</v>
      </c>
      <c r="C142" s="4" t="s">
        <v>382</v>
      </c>
      <c r="D142" s="4" t="s">
        <v>383</v>
      </c>
      <c r="E142" s="4" t="s">
        <v>46</v>
      </c>
    </row>
    <row r="143" spans="1:5" ht="14" x14ac:dyDescent="0.15">
      <c r="A143" s="2" t="s">
        <v>367</v>
      </c>
      <c r="B143" s="2" t="s">
        <v>80</v>
      </c>
      <c r="C143" s="4" t="s">
        <v>385</v>
      </c>
      <c r="D143" s="4" t="s">
        <v>386</v>
      </c>
      <c r="E143" s="4" t="s">
        <v>46</v>
      </c>
    </row>
    <row r="144" spans="1:5" ht="14" x14ac:dyDescent="0.15">
      <c r="A144" s="2" t="s">
        <v>367</v>
      </c>
      <c r="B144" s="2" t="s">
        <v>80</v>
      </c>
      <c r="C144" s="16" t="s">
        <v>387</v>
      </c>
      <c r="D144" s="4" t="s">
        <v>61</v>
      </c>
      <c r="E144" s="4" t="s">
        <v>46</v>
      </c>
    </row>
    <row r="145" spans="1:5" ht="14" x14ac:dyDescent="0.15">
      <c r="A145" s="2" t="s">
        <v>367</v>
      </c>
      <c r="B145" s="2" t="s">
        <v>80</v>
      </c>
      <c r="C145" s="4" t="s">
        <v>388</v>
      </c>
      <c r="D145" s="4" t="s">
        <v>61</v>
      </c>
      <c r="E145" s="4" t="s">
        <v>38</v>
      </c>
    </row>
    <row r="146" spans="1:5" ht="28" x14ac:dyDescent="0.15">
      <c r="A146" s="2" t="s">
        <v>389</v>
      </c>
      <c r="B146" s="2" t="s">
        <v>88</v>
      </c>
      <c r="C146" s="4" t="s">
        <v>390</v>
      </c>
      <c r="D146" s="4" t="s">
        <v>391</v>
      </c>
      <c r="E146" s="14"/>
    </row>
    <row r="147" spans="1:5" ht="28" x14ac:dyDescent="0.15">
      <c r="A147" s="2" t="s">
        <v>389</v>
      </c>
      <c r="B147" s="2" t="s">
        <v>88</v>
      </c>
      <c r="C147" s="4" t="s">
        <v>392</v>
      </c>
      <c r="D147" s="4" t="s">
        <v>391</v>
      </c>
      <c r="E147" s="14"/>
    </row>
    <row r="148" spans="1:5" ht="28" x14ac:dyDescent="0.15">
      <c r="A148" s="2" t="s">
        <v>389</v>
      </c>
      <c r="B148" s="2" t="s">
        <v>88</v>
      </c>
      <c r="C148" s="4" t="s">
        <v>393</v>
      </c>
      <c r="D148" s="4" t="s">
        <v>391</v>
      </c>
      <c r="E148" s="4" t="s">
        <v>394</v>
      </c>
    </row>
    <row r="149" spans="1:5" ht="42" x14ac:dyDescent="0.15">
      <c r="A149" s="2" t="s">
        <v>389</v>
      </c>
      <c r="B149" s="2" t="s">
        <v>88</v>
      </c>
      <c r="C149" s="4" t="s">
        <v>395</v>
      </c>
      <c r="D149" s="4" t="s">
        <v>396</v>
      </c>
      <c r="E149" s="4" t="s">
        <v>329</v>
      </c>
    </row>
    <row r="150" spans="1:5" ht="28" x14ac:dyDescent="0.15">
      <c r="A150" s="2" t="s">
        <v>389</v>
      </c>
      <c r="B150" s="2" t="s">
        <v>117</v>
      </c>
      <c r="C150" s="4" t="s">
        <v>397</v>
      </c>
      <c r="D150" s="7" t="s">
        <v>398</v>
      </c>
      <c r="E150" s="14"/>
    </row>
    <row r="151" spans="1:5" ht="28" x14ac:dyDescent="0.15">
      <c r="A151" s="2" t="s">
        <v>389</v>
      </c>
      <c r="B151" s="2" t="s">
        <v>117</v>
      </c>
      <c r="C151" s="4" t="s">
        <v>399</v>
      </c>
      <c r="D151" s="4" t="s">
        <v>290</v>
      </c>
      <c r="E151" s="4" t="s">
        <v>400</v>
      </c>
    </row>
    <row r="152" spans="1:5" ht="28" x14ac:dyDescent="0.15">
      <c r="A152" s="2" t="s">
        <v>389</v>
      </c>
      <c r="B152" s="2" t="s">
        <v>117</v>
      </c>
      <c r="C152" s="4" t="s">
        <v>401</v>
      </c>
      <c r="D152" s="4" t="s">
        <v>391</v>
      </c>
      <c r="E152" s="14"/>
    </row>
    <row r="153" spans="1:5" ht="14" x14ac:dyDescent="0.15">
      <c r="A153" s="2" t="s">
        <v>389</v>
      </c>
      <c r="B153" s="2" t="s">
        <v>117</v>
      </c>
      <c r="C153" s="4" t="s">
        <v>402</v>
      </c>
      <c r="D153" s="4" t="s">
        <v>386</v>
      </c>
      <c r="E153" s="4" t="s">
        <v>73</v>
      </c>
    </row>
    <row r="154" spans="1:5" ht="14" x14ac:dyDescent="0.15">
      <c r="A154" s="2" t="s">
        <v>389</v>
      </c>
      <c r="B154" s="2" t="s">
        <v>117</v>
      </c>
      <c r="C154" s="4" t="s">
        <v>404</v>
      </c>
      <c r="D154" s="17" t="s">
        <v>226</v>
      </c>
      <c r="E154" s="4" t="s">
        <v>73</v>
      </c>
    </row>
    <row r="155" spans="1:5" ht="14" x14ac:dyDescent="0.15">
      <c r="A155" s="2" t="s">
        <v>389</v>
      </c>
      <c r="B155" s="2" t="s">
        <v>123</v>
      </c>
      <c r="C155" s="14"/>
      <c r="D155" s="4" t="s">
        <v>326</v>
      </c>
      <c r="E155" s="14"/>
    </row>
    <row r="156" spans="1:5" ht="28" x14ac:dyDescent="0.15">
      <c r="A156" s="2" t="s">
        <v>389</v>
      </c>
      <c r="B156" s="2" t="s">
        <v>123</v>
      </c>
      <c r="C156" s="7" t="s">
        <v>405</v>
      </c>
      <c r="D156" s="4" t="s">
        <v>205</v>
      </c>
      <c r="E156" s="7" t="s">
        <v>406</v>
      </c>
    </row>
    <row r="157" spans="1:5" ht="28" x14ac:dyDescent="0.15">
      <c r="A157" s="2" t="s">
        <v>389</v>
      </c>
      <c r="B157" s="2" t="s">
        <v>123</v>
      </c>
      <c r="C157" s="7" t="s">
        <v>409</v>
      </c>
      <c r="D157" s="4" t="s">
        <v>410</v>
      </c>
      <c r="E157" s="7" t="s">
        <v>406</v>
      </c>
    </row>
    <row r="158" spans="1:5" ht="28" x14ac:dyDescent="0.15">
      <c r="A158" s="2" t="s">
        <v>389</v>
      </c>
      <c r="B158" s="2" t="s">
        <v>134</v>
      </c>
      <c r="C158" s="4" t="s">
        <v>412</v>
      </c>
      <c r="D158" s="4" t="s">
        <v>391</v>
      </c>
      <c r="E158" s="14"/>
    </row>
    <row r="159" spans="1:5" ht="28" x14ac:dyDescent="0.15">
      <c r="A159" s="2" t="s">
        <v>389</v>
      </c>
      <c r="B159" s="2" t="s">
        <v>134</v>
      </c>
      <c r="C159" s="4" t="s">
        <v>413</v>
      </c>
      <c r="D159" s="4" t="s">
        <v>391</v>
      </c>
      <c r="E159" s="14"/>
    </row>
    <row r="160" spans="1:5" ht="28" x14ac:dyDescent="0.15">
      <c r="A160" s="2" t="s">
        <v>389</v>
      </c>
      <c r="B160" s="2" t="s">
        <v>134</v>
      </c>
      <c r="C160" s="4" t="s">
        <v>414</v>
      </c>
      <c r="D160" s="4" t="s">
        <v>205</v>
      </c>
      <c r="E160" s="4" t="s">
        <v>206</v>
      </c>
    </row>
    <row r="161" spans="1:5" ht="28" x14ac:dyDescent="0.15">
      <c r="A161" s="2" t="s">
        <v>389</v>
      </c>
      <c r="B161" s="2" t="s">
        <v>146</v>
      </c>
      <c r="C161" s="4" t="s">
        <v>415</v>
      </c>
      <c r="D161" s="4" t="s">
        <v>391</v>
      </c>
      <c r="E161" s="4"/>
    </row>
    <row r="162" spans="1:5" ht="14" x14ac:dyDescent="0.15">
      <c r="A162" s="2" t="s">
        <v>389</v>
      </c>
      <c r="B162" s="2" t="s">
        <v>146</v>
      </c>
      <c r="C162" s="4" t="s">
        <v>416</v>
      </c>
      <c r="D162" s="4" t="s">
        <v>386</v>
      </c>
      <c r="E162" s="4" t="s">
        <v>34</v>
      </c>
    </row>
    <row r="163" spans="1:5" ht="14" x14ac:dyDescent="0.15">
      <c r="A163" s="2" t="s">
        <v>389</v>
      </c>
      <c r="B163" s="2" t="s">
        <v>146</v>
      </c>
      <c r="C163" s="4" t="s">
        <v>417</v>
      </c>
      <c r="D163" s="4" t="s">
        <v>386</v>
      </c>
      <c r="E163" s="4" t="s">
        <v>34</v>
      </c>
    </row>
    <row r="164" spans="1:5" ht="14" x14ac:dyDescent="0.15">
      <c r="A164" s="2" t="s">
        <v>389</v>
      </c>
      <c r="B164" s="2" t="s">
        <v>157</v>
      </c>
      <c r="C164" s="4" t="s">
        <v>418</v>
      </c>
      <c r="D164" s="4" t="s">
        <v>205</v>
      </c>
      <c r="E164" s="4" t="s">
        <v>206</v>
      </c>
    </row>
    <row r="165" spans="1:5" ht="14" x14ac:dyDescent="0.15">
      <c r="A165" s="2" t="s">
        <v>389</v>
      </c>
      <c r="B165" s="2" t="s">
        <v>157</v>
      </c>
      <c r="C165" s="4" t="s">
        <v>419</v>
      </c>
      <c r="D165" s="4" t="s">
        <v>365</v>
      </c>
      <c r="E165" s="14"/>
    </row>
    <row r="166" spans="1:5" ht="14" x14ac:dyDescent="0.15">
      <c r="A166" s="2" t="s">
        <v>389</v>
      </c>
      <c r="B166" s="2" t="s">
        <v>157</v>
      </c>
      <c r="C166" s="4" t="s">
        <v>420</v>
      </c>
      <c r="D166" s="4" t="s">
        <v>226</v>
      </c>
      <c r="E166" s="4" t="s">
        <v>126</v>
      </c>
    </row>
    <row r="167" spans="1:5" ht="14" x14ac:dyDescent="0.15">
      <c r="A167" s="2" t="s">
        <v>421</v>
      </c>
      <c r="B167" s="2" t="s">
        <v>6</v>
      </c>
      <c r="C167" s="4" t="s">
        <v>422</v>
      </c>
      <c r="D167" s="4" t="s">
        <v>229</v>
      </c>
      <c r="E167" s="4" t="s">
        <v>38</v>
      </c>
    </row>
    <row r="168" spans="1:5" ht="14" x14ac:dyDescent="0.15">
      <c r="A168" s="2" t="s">
        <v>421</v>
      </c>
      <c r="B168" s="2" t="s">
        <v>6</v>
      </c>
      <c r="C168" s="14"/>
      <c r="D168" s="4" t="s">
        <v>220</v>
      </c>
      <c r="E168" s="4" t="s">
        <v>329</v>
      </c>
    </row>
    <row r="169" spans="1:5" ht="28" x14ac:dyDescent="0.15">
      <c r="A169" s="2" t="s">
        <v>421</v>
      </c>
      <c r="B169" s="2" t="s">
        <v>6</v>
      </c>
      <c r="C169" s="4" t="s">
        <v>423</v>
      </c>
      <c r="D169" s="4" t="s">
        <v>424</v>
      </c>
      <c r="E169" s="4" t="s">
        <v>329</v>
      </c>
    </row>
    <row r="170" spans="1:5" ht="14" x14ac:dyDescent="0.15">
      <c r="A170" s="2" t="s">
        <v>421</v>
      </c>
      <c r="B170" s="2" t="s">
        <v>6</v>
      </c>
      <c r="C170" s="4" t="s">
        <v>425</v>
      </c>
      <c r="D170" s="4" t="s">
        <v>57</v>
      </c>
      <c r="E170" s="4" t="s">
        <v>426</v>
      </c>
    </row>
    <row r="171" spans="1:5" ht="28" x14ac:dyDescent="0.15">
      <c r="A171" s="2" t="s">
        <v>421</v>
      </c>
      <c r="B171" s="2" t="s">
        <v>6</v>
      </c>
      <c r="C171" s="4" t="s">
        <v>427</v>
      </c>
      <c r="D171" s="4" t="s">
        <v>429</v>
      </c>
      <c r="E171" s="4" t="s">
        <v>34</v>
      </c>
    </row>
    <row r="172" spans="1:5" ht="28" x14ac:dyDescent="0.15">
      <c r="A172" s="2" t="s">
        <v>421</v>
      </c>
      <c r="B172" s="2" t="s">
        <v>40</v>
      </c>
      <c r="C172" s="4" t="s">
        <v>430</v>
      </c>
      <c r="D172" s="4" t="s">
        <v>431</v>
      </c>
      <c r="E172" s="4" t="s">
        <v>48</v>
      </c>
    </row>
    <row r="173" spans="1:5" ht="14" x14ac:dyDescent="0.15">
      <c r="A173" s="2" t="s">
        <v>421</v>
      </c>
      <c r="B173" s="2" t="s">
        <v>40</v>
      </c>
      <c r="C173" s="4" t="s">
        <v>432</v>
      </c>
      <c r="D173" s="4" t="s">
        <v>365</v>
      </c>
      <c r="E173" s="4"/>
    </row>
    <row r="174" spans="1:5" ht="14" x14ac:dyDescent="0.15">
      <c r="A174" s="2" t="s">
        <v>421</v>
      </c>
      <c r="B174" s="2" t="s">
        <v>40</v>
      </c>
      <c r="C174" s="4" t="s">
        <v>433</v>
      </c>
      <c r="D174" s="4" t="s">
        <v>229</v>
      </c>
      <c r="E174" s="14"/>
    </row>
    <row r="175" spans="1:5" ht="14" x14ac:dyDescent="0.15">
      <c r="A175" s="2" t="s">
        <v>421</v>
      </c>
      <c r="B175" s="2" t="s">
        <v>51</v>
      </c>
      <c r="C175" s="14"/>
      <c r="D175" s="4" t="s">
        <v>229</v>
      </c>
      <c r="E175" s="4" t="s">
        <v>46</v>
      </c>
    </row>
    <row r="176" spans="1:5" ht="14" x14ac:dyDescent="0.15">
      <c r="A176" s="2" t="s">
        <v>421</v>
      </c>
      <c r="B176" s="2" t="s">
        <v>51</v>
      </c>
      <c r="C176" s="4" t="s">
        <v>434</v>
      </c>
      <c r="D176" s="4" t="s">
        <v>229</v>
      </c>
      <c r="E176" s="4" t="s">
        <v>46</v>
      </c>
    </row>
    <row r="177" spans="1:5" ht="14" x14ac:dyDescent="0.15">
      <c r="A177" s="2" t="s">
        <v>421</v>
      </c>
      <c r="B177" s="2" t="s">
        <v>51</v>
      </c>
      <c r="C177" s="4" t="s">
        <v>435</v>
      </c>
      <c r="D177" s="4" t="s">
        <v>57</v>
      </c>
      <c r="E177" s="14"/>
    </row>
    <row r="178" spans="1:5" ht="28" x14ac:dyDescent="0.15">
      <c r="A178" s="2" t="s">
        <v>421</v>
      </c>
      <c r="B178" s="2" t="s">
        <v>67</v>
      </c>
      <c r="C178" s="4" t="s">
        <v>436</v>
      </c>
      <c r="D178" s="4" t="s">
        <v>437</v>
      </c>
      <c r="E178" s="4" t="s">
        <v>34</v>
      </c>
    </row>
    <row r="179" spans="1:5" ht="14" x14ac:dyDescent="0.15">
      <c r="A179" s="2" t="s">
        <v>421</v>
      </c>
      <c r="B179" s="2" t="s">
        <v>71</v>
      </c>
      <c r="C179" s="4" t="s">
        <v>438</v>
      </c>
      <c r="D179" s="4" t="s">
        <v>240</v>
      </c>
      <c r="E179" s="4" t="s">
        <v>440</v>
      </c>
    </row>
    <row r="180" spans="1:5" ht="14" x14ac:dyDescent="0.15">
      <c r="A180" s="2" t="s">
        <v>421</v>
      </c>
      <c r="B180" s="2" t="s">
        <v>71</v>
      </c>
      <c r="C180" s="4" t="s">
        <v>441</v>
      </c>
      <c r="D180" s="4" t="s">
        <v>198</v>
      </c>
      <c r="E180" s="4" t="s">
        <v>440</v>
      </c>
    </row>
    <row r="181" spans="1:5" ht="28" x14ac:dyDescent="0.15">
      <c r="A181" s="2" t="s">
        <v>421</v>
      </c>
      <c r="B181" s="2" t="s">
        <v>80</v>
      </c>
      <c r="C181" s="14"/>
      <c r="D181" s="4" t="s">
        <v>229</v>
      </c>
      <c r="E181" s="4" t="s">
        <v>442</v>
      </c>
    </row>
    <row r="182" spans="1:5" ht="14" x14ac:dyDescent="0.15">
      <c r="A182" s="2" t="s">
        <v>421</v>
      </c>
      <c r="B182" s="2" t="s">
        <v>80</v>
      </c>
      <c r="C182" s="4" t="s">
        <v>443</v>
      </c>
      <c r="D182" s="4" t="s">
        <v>57</v>
      </c>
      <c r="E182" s="14"/>
    </row>
    <row r="183" spans="1:5" ht="14" x14ac:dyDescent="0.15">
      <c r="A183" s="2" t="s">
        <v>444</v>
      </c>
      <c r="B183" s="2" t="s">
        <v>88</v>
      </c>
      <c r="C183" s="4" t="s">
        <v>445</v>
      </c>
      <c r="D183" s="4" t="s">
        <v>326</v>
      </c>
      <c r="E183" s="4" t="s">
        <v>446</v>
      </c>
    </row>
    <row r="184" spans="1:5" ht="14" x14ac:dyDescent="0.15">
      <c r="A184" s="2" t="s">
        <v>444</v>
      </c>
      <c r="B184" s="2" t="s">
        <v>117</v>
      </c>
      <c r="C184" s="4" t="s">
        <v>447</v>
      </c>
      <c r="D184" s="4" t="s">
        <v>243</v>
      </c>
      <c r="E184" s="14"/>
    </row>
    <row r="185" spans="1:5" ht="28" x14ac:dyDescent="0.15">
      <c r="A185" s="2" t="s">
        <v>444</v>
      </c>
      <c r="B185" s="2" t="s">
        <v>117</v>
      </c>
      <c r="C185" s="4" t="s">
        <v>448</v>
      </c>
      <c r="D185" s="4" t="s">
        <v>243</v>
      </c>
      <c r="E185" s="14"/>
    </row>
    <row r="186" spans="1:5" ht="14" x14ac:dyDescent="0.15">
      <c r="A186" s="2" t="s">
        <v>444</v>
      </c>
      <c r="B186" s="2" t="s">
        <v>117</v>
      </c>
      <c r="C186" s="4" t="s">
        <v>450</v>
      </c>
      <c r="D186" s="4" t="s">
        <v>437</v>
      </c>
      <c r="E186" s="4" t="s">
        <v>426</v>
      </c>
    </row>
    <row r="187" spans="1:5" ht="28" x14ac:dyDescent="0.15">
      <c r="A187" s="2" t="s">
        <v>444</v>
      </c>
      <c r="B187" s="2" t="s">
        <v>123</v>
      </c>
      <c r="C187" s="4" t="s">
        <v>451</v>
      </c>
      <c r="D187" s="4" t="s">
        <v>452</v>
      </c>
      <c r="E187" s="4" t="s">
        <v>453</v>
      </c>
    </row>
    <row r="188" spans="1:5" ht="28" x14ac:dyDescent="0.15">
      <c r="A188" s="2" t="s">
        <v>444</v>
      </c>
      <c r="B188" s="2" t="s">
        <v>123</v>
      </c>
      <c r="C188" s="4" t="s">
        <v>455</v>
      </c>
      <c r="D188" s="4" t="s">
        <v>452</v>
      </c>
      <c r="E188" s="4" t="s">
        <v>453</v>
      </c>
    </row>
    <row r="189" spans="1:5" ht="14" x14ac:dyDescent="0.15">
      <c r="A189" s="2" t="s">
        <v>444</v>
      </c>
      <c r="B189" s="2" t="s">
        <v>123</v>
      </c>
      <c r="C189" s="4" t="s">
        <v>457</v>
      </c>
      <c r="D189" s="4" t="s">
        <v>132</v>
      </c>
    </row>
    <row r="190" spans="1:5" ht="28" x14ac:dyDescent="0.15">
      <c r="A190" s="2" t="s">
        <v>444</v>
      </c>
      <c r="B190" s="2" t="s">
        <v>123</v>
      </c>
      <c r="C190" s="7" t="s">
        <v>458</v>
      </c>
      <c r="D190" s="4" t="s">
        <v>57</v>
      </c>
      <c r="E190" s="7" t="s">
        <v>141</v>
      </c>
    </row>
    <row r="191" spans="1:5" ht="14" x14ac:dyDescent="0.15">
      <c r="A191" s="2" t="s">
        <v>444</v>
      </c>
      <c r="B191" s="2" t="s">
        <v>134</v>
      </c>
      <c r="C191" s="4" t="s">
        <v>459</v>
      </c>
      <c r="D191" s="4" t="s">
        <v>326</v>
      </c>
      <c r="E191" s="4" t="s">
        <v>46</v>
      </c>
    </row>
    <row r="192" spans="1:5" ht="14" x14ac:dyDescent="0.15">
      <c r="A192" s="2" t="s">
        <v>444</v>
      </c>
      <c r="B192" s="2" t="s">
        <v>134</v>
      </c>
      <c r="C192" s="4" t="s">
        <v>460</v>
      </c>
      <c r="D192" s="4" t="s">
        <v>326</v>
      </c>
      <c r="E192" s="4" t="s">
        <v>46</v>
      </c>
    </row>
    <row r="193" spans="1:5" ht="28" x14ac:dyDescent="0.15">
      <c r="A193" s="2" t="s">
        <v>444</v>
      </c>
      <c r="B193" s="2" t="s">
        <v>134</v>
      </c>
      <c r="C193" s="4" t="s">
        <v>461</v>
      </c>
      <c r="D193" s="4" t="s">
        <v>290</v>
      </c>
      <c r="E193" s="4" t="s">
        <v>228</v>
      </c>
    </row>
    <row r="194" spans="1:5" ht="28" x14ac:dyDescent="0.15">
      <c r="A194" s="2" t="s">
        <v>444</v>
      </c>
      <c r="B194" s="2" t="s">
        <v>146</v>
      </c>
      <c r="C194" s="4" t="s">
        <v>464</v>
      </c>
      <c r="D194" s="4" t="s">
        <v>391</v>
      </c>
      <c r="E194" s="7" t="s">
        <v>465</v>
      </c>
    </row>
    <row r="195" spans="1:5" ht="28" x14ac:dyDescent="0.15">
      <c r="A195" s="2" t="s">
        <v>444</v>
      </c>
      <c r="B195" s="2" t="s">
        <v>146</v>
      </c>
      <c r="C195" s="4" t="s">
        <v>466</v>
      </c>
      <c r="D195" s="4" t="s">
        <v>467</v>
      </c>
      <c r="E195" s="4" t="s">
        <v>126</v>
      </c>
    </row>
    <row r="196" spans="1:5" ht="14" x14ac:dyDescent="0.15">
      <c r="A196" s="2" t="s">
        <v>444</v>
      </c>
      <c r="B196" s="2" t="s">
        <v>157</v>
      </c>
      <c r="C196" s="4" t="s">
        <v>468</v>
      </c>
      <c r="D196" s="4" t="s">
        <v>226</v>
      </c>
      <c r="E196" s="4" t="s">
        <v>126</v>
      </c>
    </row>
    <row r="197" spans="1:5" ht="14" x14ac:dyDescent="0.15">
      <c r="A197" s="2" t="s">
        <v>444</v>
      </c>
      <c r="B197" s="2" t="s">
        <v>157</v>
      </c>
      <c r="C197" s="4" t="s">
        <v>469</v>
      </c>
      <c r="D197" s="4" t="s">
        <v>470</v>
      </c>
      <c r="E197" s="14"/>
    </row>
    <row r="198" spans="1:5" ht="28" x14ac:dyDescent="0.15">
      <c r="A198" s="2" t="s">
        <v>444</v>
      </c>
      <c r="B198" s="2" t="s">
        <v>157</v>
      </c>
      <c r="C198" s="4" t="s">
        <v>471</v>
      </c>
      <c r="D198" s="4" t="s">
        <v>472</v>
      </c>
      <c r="E198" s="4" t="s">
        <v>126</v>
      </c>
    </row>
    <row r="199" spans="1:5" ht="14" x14ac:dyDescent="0.15">
      <c r="A199" s="2" t="s">
        <v>473</v>
      </c>
      <c r="B199" s="2" t="s">
        <v>6</v>
      </c>
      <c r="C199" s="4" t="s">
        <v>474</v>
      </c>
      <c r="D199" s="4" t="s">
        <v>326</v>
      </c>
      <c r="E199" s="4" t="s">
        <v>38</v>
      </c>
    </row>
    <row r="200" spans="1:5" ht="14" x14ac:dyDescent="0.15">
      <c r="A200" s="2" t="s">
        <v>473</v>
      </c>
      <c r="B200" s="2" t="s">
        <v>6</v>
      </c>
      <c r="C200" s="4" t="s">
        <v>475</v>
      </c>
      <c r="D200" s="4" t="s">
        <v>57</v>
      </c>
      <c r="E200" s="4" t="s">
        <v>126</v>
      </c>
    </row>
    <row r="201" spans="1:5" ht="14" x14ac:dyDescent="0.15">
      <c r="A201" s="2" t="s">
        <v>473</v>
      </c>
      <c r="B201" s="2" t="s">
        <v>6</v>
      </c>
      <c r="C201" s="4" t="s">
        <v>475</v>
      </c>
      <c r="D201" s="4" t="s">
        <v>57</v>
      </c>
      <c r="E201" s="4" t="s">
        <v>126</v>
      </c>
    </row>
    <row r="202" spans="1:5" ht="14" x14ac:dyDescent="0.15">
      <c r="A202" s="2" t="s">
        <v>473</v>
      </c>
      <c r="B202" s="2" t="s">
        <v>6</v>
      </c>
      <c r="C202" s="4" t="s">
        <v>476</v>
      </c>
      <c r="D202" s="4" t="s">
        <v>326</v>
      </c>
      <c r="E202" s="4"/>
    </row>
    <row r="203" spans="1:5" ht="28" x14ac:dyDescent="0.15">
      <c r="A203" s="2" t="s">
        <v>473</v>
      </c>
      <c r="B203" s="2" t="s">
        <v>40</v>
      </c>
      <c r="C203" s="4" t="s">
        <v>477</v>
      </c>
      <c r="D203" s="4" t="s">
        <v>479</v>
      </c>
      <c r="E203" s="4" t="s">
        <v>481</v>
      </c>
    </row>
    <row r="204" spans="1:5" ht="14" x14ac:dyDescent="0.15">
      <c r="A204" s="2" t="s">
        <v>473</v>
      </c>
      <c r="B204" s="2" t="s">
        <v>40</v>
      </c>
      <c r="C204" s="4" t="s">
        <v>482</v>
      </c>
      <c r="D204" s="4" t="s">
        <v>483</v>
      </c>
      <c r="E204" s="4" t="s">
        <v>43</v>
      </c>
    </row>
    <row r="205" spans="1:5" ht="28" x14ac:dyDescent="0.15">
      <c r="A205" s="2" t="s">
        <v>473</v>
      </c>
      <c r="B205" s="2" t="s">
        <v>40</v>
      </c>
      <c r="C205" s="4" t="s">
        <v>484</v>
      </c>
      <c r="D205" s="4" t="s">
        <v>479</v>
      </c>
      <c r="E205" s="4" t="s">
        <v>481</v>
      </c>
    </row>
    <row r="206" spans="1:5" ht="28" x14ac:dyDescent="0.15">
      <c r="A206" s="2" t="s">
        <v>473</v>
      </c>
      <c r="B206" s="2" t="s">
        <v>51</v>
      </c>
      <c r="C206" s="4" t="s">
        <v>485</v>
      </c>
      <c r="D206" s="4" t="s">
        <v>57</v>
      </c>
      <c r="E206" s="4" t="s">
        <v>126</v>
      </c>
    </row>
    <row r="207" spans="1:5" ht="14" x14ac:dyDescent="0.15">
      <c r="A207" s="2" t="s">
        <v>473</v>
      </c>
      <c r="B207" s="2" t="s">
        <v>51</v>
      </c>
      <c r="C207" s="14"/>
      <c r="D207" s="4" t="s">
        <v>326</v>
      </c>
      <c r="E207" s="4" t="s">
        <v>46</v>
      </c>
    </row>
    <row r="208" spans="1:5" ht="14" x14ac:dyDescent="0.15">
      <c r="A208" s="2" t="s">
        <v>473</v>
      </c>
      <c r="B208" s="2" t="s">
        <v>67</v>
      </c>
      <c r="C208" s="4" t="s">
        <v>487</v>
      </c>
      <c r="D208" s="4" t="s">
        <v>229</v>
      </c>
      <c r="E208" s="4" t="s">
        <v>380</v>
      </c>
    </row>
    <row r="209" spans="1:5" ht="14" x14ac:dyDescent="0.15">
      <c r="A209" s="2" t="s">
        <v>473</v>
      </c>
      <c r="B209" s="2" t="s">
        <v>67</v>
      </c>
      <c r="C209" s="4" t="s">
        <v>489</v>
      </c>
      <c r="D209" s="4" t="s">
        <v>132</v>
      </c>
      <c r="E209" s="17" t="s">
        <v>34</v>
      </c>
    </row>
    <row r="210" spans="1:5" ht="14" x14ac:dyDescent="0.15">
      <c r="A210" s="2" t="s">
        <v>473</v>
      </c>
      <c r="B210" s="2" t="s">
        <v>71</v>
      </c>
      <c r="C210" s="4" t="s">
        <v>490</v>
      </c>
      <c r="D210" s="4" t="s">
        <v>326</v>
      </c>
      <c r="E210" s="4" t="s">
        <v>38</v>
      </c>
    </row>
    <row r="211" spans="1:5" ht="28" x14ac:dyDescent="0.15">
      <c r="A211" s="2" t="s">
        <v>473</v>
      </c>
      <c r="B211" s="2" t="s">
        <v>71</v>
      </c>
      <c r="C211" s="4" t="s">
        <v>491</v>
      </c>
      <c r="D211" s="4" t="s">
        <v>229</v>
      </c>
      <c r="E211" s="4" t="s">
        <v>46</v>
      </c>
    </row>
    <row r="212" spans="1:5" ht="14" x14ac:dyDescent="0.15">
      <c r="A212" s="2" t="s">
        <v>473</v>
      </c>
      <c r="B212" s="2" t="s">
        <v>71</v>
      </c>
      <c r="C212" s="4" t="s">
        <v>492</v>
      </c>
      <c r="D212" s="4" t="s">
        <v>132</v>
      </c>
      <c r="E212" s="4" t="s">
        <v>70</v>
      </c>
    </row>
    <row r="213" spans="1:5" ht="28" x14ac:dyDescent="0.15">
      <c r="A213" s="2" t="s">
        <v>473</v>
      </c>
      <c r="B213" s="2" t="s">
        <v>80</v>
      </c>
      <c r="C213" s="14"/>
      <c r="D213" s="4" t="s">
        <v>391</v>
      </c>
      <c r="E213" s="4" t="s">
        <v>175</v>
      </c>
    </row>
    <row r="214" spans="1:5" ht="28" x14ac:dyDescent="0.15">
      <c r="A214" s="2" t="s">
        <v>473</v>
      </c>
      <c r="B214" s="2" t="s">
        <v>80</v>
      </c>
      <c r="C214" s="4" t="s">
        <v>493</v>
      </c>
      <c r="D214" s="4" t="s">
        <v>391</v>
      </c>
      <c r="E214" s="4" t="s">
        <v>175</v>
      </c>
    </row>
    <row r="215" spans="1:5" ht="28" x14ac:dyDescent="0.15">
      <c r="A215" s="2" t="s">
        <v>494</v>
      </c>
      <c r="B215" s="2" t="s">
        <v>88</v>
      </c>
      <c r="C215" s="4" t="s">
        <v>495</v>
      </c>
      <c r="D215" s="4" t="s">
        <v>326</v>
      </c>
      <c r="E215" s="4" t="s">
        <v>46</v>
      </c>
    </row>
    <row r="216" spans="1:5" ht="42" x14ac:dyDescent="0.15">
      <c r="A216" s="2" t="s">
        <v>494</v>
      </c>
      <c r="B216" s="2" t="s">
        <v>88</v>
      </c>
      <c r="C216" s="4" t="s">
        <v>497</v>
      </c>
      <c r="D216" s="4" t="s">
        <v>498</v>
      </c>
      <c r="E216" s="4" t="s">
        <v>228</v>
      </c>
    </row>
    <row r="217" spans="1:5" ht="14" x14ac:dyDescent="0.15">
      <c r="A217" s="2" t="s">
        <v>494</v>
      </c>
      <c r="B217" s="2" t="s">
        <v>88</v>
      </c>
      <c r="C217" s="4" t="s">
        <v>499</v>
      </c>
      <c r="D217" s="4" t="s">
        <v>326</v>
      </c>
      <c r="E217" s="4" t="s">
        <v>46</v>
      </c>
    </row>
    <row r="218" spans="1:5" ht="28" x14ac:dyDescent="0.15">
      <c r="A218" s="2" t="s">
        <v>494</v>
      </c>
      <c r="B218" s="2" t="s">
        <v>88</v>
      </c>
      <c r="C218" s="4" t="s">
        <v>500</v>
      </c>
      <c r="D218" s="4" t="s">
        <v>290</v>
      </c>
      <c r="E218" s="4" t="s">
        <v>228</v>
      </c>
    </row>
    <row r="219" spans="1:5" ht="14" x14ac:dyDescent="0.15">
      <c r="A219" s="2" t="s">
        <v>494</v>
      </c>
      <c r="B219" s="2" t="s">
        <v>117</v>
      </c>
      <c r="C219" s="4" t="s">
        <v>501</v>
      </c>
      <c r="D219" s="4" t="s">
        <v>326</v>
      </c>
      <c r="E219" s="4" t="s">
        <v>46</v>
      </c>
    </row>
    <row r="220" spans="1:5" ht="28" x14ac:dyDescent="0.15">
      <c r="A220" s="2" t="s">
        <v>494</v>
      </c>
      <c r="B220" s="2" t="s">
        <v>117</v>
      </c>
      <c r="C220" s="4" t="s">
        <v>502</v>
      </c>
      <c r="D220" s="4" t="s">
        <v>503</v>
      </c>
      <c r="E220" s="4" t="s">
        <v>43</v>
      </c>
    </row>
    <row r="221" spans="1:5" ht="14" x14ac:dyDescent="0.15">
      <c r="A221" s="2" t="s">
        <v>494</v>
      </c>
      <c r="B221" s="2" t="s">
        <v>117</v>
      </c>
      <c r="C221" s="4" t="s">
        <v>504</v>
      </c>
      <c r="D221" s="4" t="s">
        <v>243</v>
      </c>
    </row>
    <row r="222" spans="1:5" ht="42" x14ac:dyDescent="0.15">
      <c r="A222" s="2" t="s">
        <v>494</v>
      </c>
      <c r="B222" s="2" t="s">
        <v>117</v>
      </c>
      <c r="C222" s="4" t="s">
        <v>505</v>
      </c>
      <c r="D222" s="4" t="s">
        <v>506</v>
      </c>
    </row>
    <row r="223" spans="1:5" ht="28" x14ac:dyDescent="0.15">
      <c r="A223" s="2" t="s">
        <v>494</v>
      </c>
      <c r="B223" s="2" t="s">
        <v>117</v>
      </c>
      <c r="C223" s="4" t="s">
        <v>508</v>
      </c>
      <c r="D223" s="4" t="s">
        <v>509</v>
      </c>
      <c r="E223" s="4" t="s">
        <v>237</v>
      </c>
    </row>
    <row r="224" spans="1:5" ht="28" x14ac:dyDescent="0.15">
      <c r="A224" s="2" t="s">
        <v>494</v>
      </c>
      <c r="B224" s="2" t="s">
        <v>117</v>
      </c>
      <c r="C224" s="4" t="s">
        <v>510</v>
      </c>
      <c r="D224" s="4" t="s">
        <v>509</v>
      </c>
      <c r="E224" s="4" t="s">
        <v>237</v>
      </c>
    </row>
    <row r="225" spans="1:5" ht="14" x14ac:dyDescent="0.15">
      <c r="A225" s="2" t="s">
        <v>494</v>
      </c>
      <c r="B225" s="2" t="s">
        <v>123</v>
      </c>
      <c r="C225" s="4" t="s">
        <v>511</v>
      </c>
      <c r="D225" s="4" t="s">
        <v>326</v>
      </c>
      <c r="E225" s="4" t="s">
        <v>46</v>
      </c>
    </row>
    <row r="226" spans="1:5" ht="28" x14ac:dyDescent="0.15">
      <c r="A226" s="2" t="s">
        <v>494</v>
      </c>
      <c r="B226" s="2" t="s">
        <v>123</v>
      </c>
      <c r="C226" s="4" t="s">
        <v>512</v>
      </c>
      <c r="D226" s="4" t="s">
        <v>386</v>
      </c>
      <c r="E226" s="4" t="s">
        <v>481</v>
      </c>
    </row>
    <row r="227" spans="1:5" ht="14" x14ac:dyDescent="0.15">
      <c r="A227" s="2" t="s">
        <v>494</v>
      </c>
      <c r="B227" s="2" t="s">
        <v>123</v>
      </c>
      <c r="C227" s="4" t="s">
        <v>514</v>
      </c>
      <c r="D227" s="4" t="s">
        <v>326</v>
      </c>
      <c r="E227" s="4" t="s">
        <v>46</v>
      </c>
    </row>
    <row r="228" spans="1:5" ht="14" x14ac:dyDescent="0.15">
      <c r="A228" s="2" t="s">
        <v>494</v>
      </c>
      <c r="B228" s="2" t="s">
        <v>123</v>
      </c>
      <c r="C228" s="4" t="s">
        <v>515</v>
      </c>
      <c r="D228" s="4" t="s">
        <v>57</v>
      </c>
      <c r="E228" s="4" t="s">
        <v>516</v>
      </c>
    </row>
    <row r="229" spans="1:5" ht="14" x14ac:dyDescent="0.15">
      <c r="A229" s="2" t="s">
        <v>494</v>
      </c>
      <c r="B229" s="2" t="s">
        <v>123</v>
      </c>
      <c r="C229" s="4" t="s">
        <v>517</v>
      </c>
      <c r="D229" s="4" t="s">
        <v>198</v>
      </c>
      <c r="E229" s="4"/>
    </row>
    <row r="230" spans="1:5" ht="28" x14ac:dyDescent="0.15">
      <c r="A230" s="2" t="s">
        <v>494</v>
      </c>
      <c r="B230" s="2" t="s">
        <v>134</v>
      </c>
      <c r="C230" s="4" t="s">
        <v>518</v>
      </c>
      <c r="D230" s="4" t="s">
        <v>326</v>
      </c>
      <c r="E230" s="4" t="s">
        <v>46</v>
      </c>
    </row>
    <row r="231" spans="1:5" ht="28" x14ac:dyDescent="0.15">
      <c r="A231" s="2" t="s">
        <v>494</v>
      </c>
      <c r="B231" s="2" t="s">
        <v>134</v>
      </c>
      <c r="C231" s="4" t="s">
        <v>520</v>
      </c>
      <c r="D231" s="4" t="s">
        <v>57</v>
      </c>
      <c r="E231" s="4" t="s">
        <v>126</v>
      </c>
    </row>
    <row r="232" spans="1:5" ht="42" x14ac:dyDescent="0.15">
      <c r="A232" s="2" t="s">
        <v>494</v>
      </c>
      <c r="B232" s="2" t="s">
        <v>134</v>
      </c>
      <c r="C232" s="4" t="s">
        <v>521</v>
      </c>
      <c r="D232" s="4" t="s">
        <v>522</v>
      </c>
      <c r="E232" s="4" t="s">
        <v>228</v>
      </c>
    </row>
    <row r="233" spans="1:5" ht="42" x14ac:dyDescent="0.15">
      <c r="A233" s="2" t="s">
        <v>494</v>
      </c>
      <c r="B233" s="2" t="s">
        <v>134</v>
      </c>
      <c r="C233" s="4" t="s">
        <v>523</v>
      </c>
      <c r="D233" s="4" t="s">
        <v>522</v>
      </c>
      <c r="E233" s="4" t="s">
        <v>228</v>
      </c>
    </row>
    <row r="234" spans="1:5" ht="28" x14ac:dyDescent="0.15">
      <c r="A234" s="2" t="s">
        <v>494</v>
      </c>
      <c r="B234" s="2" t="s">
        <v>146</v>
      </c>
      <c r="C234" s="4" t="s">
        <v>525</v>
      </c>
      <c r="D234" s="4" t="s">
        <v>354</v>
      </c>
      <c r="E234" s="4" t="s">
        <v>126</v>
      </c>
    </row>
    <row r="235" spans="1:5" ht="14" x14ac:dyDescent="0.15">
      <c r="A235" s="2" t="s">
        <v>494</v>
      </c>
      <c r="B235" s="2" t="s">
        <v>146</v>
      </c>
      <c r="C235" s="4" t="s">
        <v>526</v>
      </c>
      <c r="D235" s="4" t="s">
        <v>229</v>
      </c>
      <c r="E235" s="4" t="s">
        <v>230</v>
      </c>
    </row>
    <row r="236" spans="1:5" ht="14" x14ac:dyDescent="0.15">
      <c r="A236" s="2" t="s">
        <v>494</v>
      </c>
      <c r="B236" s="2" t="s">
        <v>146</v>
      </c>
      <c r="C236" s="4" t="s">
        <v>527</v>
      </c>
      <c r="D236" s="4" t="s">
        <v>229</v>
      </c>
      <c r="E236" s="4" t="s">
        <v>230</v>
      </c>
    </row>
    <row r="237" spans="1:5" ht="28" x14ac:dyDescent="0.15">
      <c r="A237" s="2" t="s">
        <v>494</v>
      </c>
      <c r="B237" s="2" t="s">
        <v>146</v>
      </c>
      <c r="C237" s="4" t="s">
        <v>528</v>
      </c>
      <c r="D237" s="4" t="s">
        <v>150</v>
      </c>
      <c r="E237" s="4" t="s">
        <v>126</v>
      </c>
    </row>
    <row r="238" spans="1:5" ht="14" x14ac:dyDescent="0.15">
      <c r="A238" s="2" t="s">
        <v>494</v>
      </c>
      <c r="B238" s="2" t="s">
        <v>146</v>
      </c>
      <c r="C238" s="4" t="s">
        <v>529</v>
      </c>
      <c r="D238" s="4" t="s">
        <v>229</v>
      </c>
      <c r="E238" s="4" t="s">
        <v>230</v>
      </c>
    </row>
    <row r="239" spans="1:5" ht="28" x14ac:dyDescent="0.15">
      <c r="A239" s="2" t="s">
        <v>494</v>
      </c>
      <c r="B239" s="2" t="s">
        <v>146</v>
      </c>
      <c r="C239" s="4" t="s">
        <v>528</v>
      </c>
      <c r="D239" s="4" t="s">
        <v>150</v>
      </c>
      <c r="E239" s="4" t="s">
        <v>126</v>
      </c>
    </row>
    <row r="240" spans="1:5" ht="28" x14ac:dyDescent="0.15">
      <c r="A240" s="2" t="s">
        <v>494</v>
      </c>
      <c r="B240" s="2" t="s">
        <v>146</v>
      </c>
      <c r="C240" s="4" t="s">
        <v>530</v>
      </c>
      <c r="D240" s="4" t="s">
        <v>531</v>
      </c>
      <c r="E240" s="4" t="s">
        <v>532</v>
      </c>
    </row>
    <row r="241" spans="1:5" ht="14" x14ac:dyDescent="0.15">
      <c r="A241" s="2" t="s">
        <v>494</v>
      </c>
      <c r="B241" s="2" t="s">
        <v>157</v>
      </c>
      <c r="C241" s="4" t="s">
        <v>533</v>
      </c>
      <c r="D241" s="4" t="s">
        <v>226</v>
      </c>
      <c r="E241" s="4" t="s">
        <v>126</v>
      </c>
    </row>
    <row r="242" spans="1:5" ht="14" x14ac:dyDescent="0.15">
      <c r="A242" s="2" t="s">
        <v>494</v>
      </c>
      <c r="B242" s="2" t="s">
        <v>157</v>
      </c>
      <c r="C242" s="4" t="s">
        <v>534</v>
      </c>
      <c r="D242" s="4" t="s">
        <v>226</v>
      </c>
      <c r="E242" s="4" t="s">
        <v>126</v>
      </c>
    </row>
    <row r="243" spans="1:5" ht="28" x14ac:dyDescent="0.15">
      <c r="A243" s="2" t="s">
        <v>494</v>
      </c>
      <c r="B243" s="2" t="s">
        <v>157</v>
      </c>
      <c r="C243" s="4" t="s">
        <v>536</v>
      </c>
      <c r="D243" s="4" t="s">
        <v>125</v>
      </c>
      <c r="E243" s="4" t="s">
        <v>126</v>
      </c>
    </row>
    <row r="244" spans="1:5" ht="28" x14ac:dyDescent="0.15">
      <c r="A244" s="2" t="s">
        <v>494</v>
      </c>
      <c r="B244" s="2" t="s">
        <v>157</v>
      </c>
      <c r="C244" s="4" t="s">
        <v>538</v>
      </c>
      <c r="D244" s="4" t="s">
        <v>125</v>
      </c>
      <c r="E244" s="4" t="s">
        <v>126</v>
      </c>
    </row>
    <row r="245" spans="1:5" ht="14" x14ac:dyDescent="0.15">
      <c r="A245" s="2" t="s">
        <v>539</v>
      </c>
      <c r="B245" s="2" t="s">
        <v>6</v>
      </c>
      <c r="C245" s="4" t="s">
        <v>540</v>
      </c>
      <c r="D245" s="4" t="s">
        <v>326</v>
      </c>
      <c r="E245" s="14"/>
    </row>
    <row r="246" spans="1:5" ht="28" x14ac:dyDescent="0.15">
      <c r="A246" s="2" t="s">
        <v>539</v>
      </c>
      <c r="B246" s="2" t="s">
        <v>6</v>
      </c>
      <c r="C246" s="4" t="s">
        <v>541</v>
      </c>
      <c r="D246" s="4" t="s">
        <v>290</v>
      </c>
      <c r="E246" s="4" t="s">
        <v>453</v>
      </c>
    </row>
    <row r="247" spans="1:5" ht="28" x14ac:dyDescent="0.15">
      <c r="A247" s="2" t="s">
        <v>539</v>
      </c>
      <c r="B247" s="2" t="s">
        <v>40</v>
      </c>
      <c r="C247" s="14"/>
      <c r="D247" s="4" t="s">
        <v>542</v>
      </c>
      <c r="E247" s="4" t="s">
        <v>48</v>
      </c>
    </row>
    <row r="248" spans="1:5" ht="28" x14ac:dyDescent="0.15">
      <c r="A248" s="2" t="s">
        <v>539</v>
      </c>
      <c r="B248" s="2" t="s">
        <v>40</v>
      </c>
      <c r="C248" s="4" t="s">
        <v>544</v>
      </c>
      <c r="D248" s="4" t="s">
        <v>545</v>
      </c>
      <c r="E248" s="4" t="s">
        <v>48</v>
      </c>
    </row>
    <row r="249" spans="1:5" ht="28" x14ac:dyDescent="0.15">
      <c r="A249" s="2" t="s">
        <v>539</v>
      </c>
      <c r="B249" s="2" t="s">
        <v>51</v>
      </c>
      <c r="C249" s="4" t="s">
        <v>546</v>
      </c>
      <c r="D249" s="4" t="s">
        <v>290</v>
      </c>
      <c r="E249" s="4" t="s">
        <v>179</v>
      </c>
    </row>
    <row r="250" spans="1:5" ht="28" x14ac:dyDescent="0.15">
      <c r="A250" s="2" t="s">
        <v>539</v>
      </c>
      <c r="B250" s="2" t="s">
        <v>51</v>
      </c>
      <c r="C250" s="4" t="s">
        <v>547</v>
      </c>
      <c r="D250" s="4" t="s">
        <v>369</v>
      </c>
      <c r="E250" s="4" t="s">
        <v>126</v>
      </c>
    </row>
    <row r="251" spans="1:5" ht="14" x14ac:dyDescent="0.15">
      <c r="A251" s="2" t="s">
        <v>539</v>
      </c>
      <c r="B251" s="2" t="s">
        <v>67</v>
      </c>
      <c r="C251" s="14"/>
      <c r="D251" s="4" t="s">
        <v>229</v>
      </c>
      <c r="E251" s="14"/>
    </row>
    <row r="252" spans="1:5" ht="14" x14ac:dyDescent="0.15">
      <c r="A252" s="2" t="s">
        <v>539</v>
      </c>
      <c r="B252" s="2" t="s">
        <v>67</v>
      </c>
      <c r="C252" s="4" t="s">
        <v>548</v>
      </c>
      <c r="D252" s="4" t="s">
        <v>229</v>
      </c>
      <c r="E252" s="4" t="s">
        <v>549</v>
      </c>
    </row>
    <row r="253" spans="1:5" ht="28" x14ac:dyDescent="0.15">
      <c r="A253" s="2" t="s">
        <v>539</v>
      </c>
      <c r="B253" s="2" t="s">
        <v>71</v>
      </c>
      <c r="C253" s="14"/>
      <c r="D253" s="4" t="s">
        <v>240</v>
      </c>
      <c r="E253" s="4" t="s">
        <v>551</v>
      </c>
    </row>
    <row r="254" spans="1:5" ht="28" x14ac:dyDescent="0.15">
      <c r="A254" s="2" t="s">
        <v>539</v>
      </c>
      <c r="B254" s="2" t="s">
        <v>71</v>
      </c>
      <c r="C254" s="4" t="s">
        <v>553</v>
      </c>
      <c r="D254" s="4" t="s">
        <v>198</v>
      </c>
      <c r="E254" s="4" t="s">
        <v>73</v>
      </c>
    </row>
    <row r="255" spans="1:5" ht="14" x14ac:dyDescent="0.15">
      <c r="A255" s="2" t="s">
        <v>539</v>
      </c>
      <c r="B255" s="2" t="s">
        <v>80</v>
      </c>
      <c r="C255" s="14"/>
      <c r="D255" s="4" t="s">
        <v>383</v>
      </c>
      <c r="E255" s="14"/>
    </row>
    <row r="256" spans="1:5" ht="28" x14ac:dyDescent="0.15">
      <c r="A256" s="2" t="s">
        <v>555</v>
      </c>
      <c r="B256" s="2" t="s">
        <v>88</v>
      </c>
      <c r="C256" s="4" t="s">
        <v>556</v>
      </c>
      <c r="D256" s="4" t="s">
        <v>424</v>
      </c>
      <c r="E256" s="4" t="s">
        <v>179</v>
      </c>
    </row>
    <row r="257" spans="1:5" ht="28" x14ac:dyDescent="0.15">
      <c r="A257" s="2" t="s">
        <v>555</v>
      </c>
      <c r="B257" s="2" t="s">
        <v>88</v>
      </c>
      <c r="C257" s="4" t="s">
        <v>557</v>
      </c>
      <c r="D257" s="4" t="s">
        <v>424</v>
      </c>
      <c r="E257" s="4" t="s">
        <v>179</v>
      </c>
    </row>
    <row r="258" spans="1:5" ht="28" x14ac:dyDescent="0.15">
      <c r="A258" s="2" t="s">
        <v>555</v>
      </c>
      <c r="B258" s="2" t="s">
        <v>88</v>
      </c>
      <c r="C258" s="4" t="s">
        <v>558</v>
      </c>
      <c r="D258" s="4" t="s">
        <v>424</v>
      </c>
      <c r="E258" s="14"/>
    </row>
    <row r="259" spans="1:5" ht="28" x14ac:dyDescent="0.15">
      <c r="A259" s="2" t="s">
        <v>555</v>
      </c>
      <c r="B259" s="2" t="s">
        <v>117</v>
      </c>
      <c r="C259" s="4" t="s">
        <v>559</v>
      </c>
      <c r="D259" s="4" t="s">
        <v>560</v>
      </c>
      <c r="E259" s="14"/>
    </row>
    <row r="260" spans="1:5" ht="28" x14ac:dyDescent="0.15">
      <c r="A260" s="2" t="s">
        <v>555</v>
      </c>
      <c r="B260" s="2" t="s">
        <v>117</v>
      </c>
      <c r="C260" s="4" t="s">
        <v>562</v>
      </c>
      <c r="D260" s="4" t="s">
        <v>563</v>
      </c>
      <c r="E260" s="14"/>
    </row>
    <row r="261" spans="1:5" ht="28" x14ac:dyDescent="0.15">
      <c r="A261" s="2" t="s">
        <v>555</v>
      </c>
      <c r="B261" s="2" t="s">
        <v>123</v>
      </c>
      <c r="C261" s="14"/>
      <c r="D261" s="4" t="s">
        <v>391</v>
      </c>
      <c r="E261" s="4" t="s">
        <v>46</v>
      </c>
    </row>
    <row r="262" spans="1:5" ht="28" x14ac:dyDescent="0.15">
      <c r="A262" s="2" t="s">
        <v>555</v>
      </c>
      <c r="B262" s="2" t="s">
        <v>123</v>
      </c>
      <c r="C262" s="4" t="s">
        <v>565</v>
      </c>
      <c r="D262" s="4" t="s">
        <v>160</v>
      </c>
      <c r="E262" s="14"/>
    </row>
    <row r="263" spans="1:5" ht="14" x14ac:dyDescent="0.15">
      <c r="A263" s="2" t="s">
        <v>555</v>
      </c>
      <c r="B263" s="2" t="s">
        <v>123</v>
      </c>
      <c r="C263" s="4" t="s">
        <v>566</v>
      </c>
      <c r="D263" s="4" t="s">
        <v>57</v>
      </c>
    </row>
    <row r="264" spans="1:5" ht="14" x14ac:dyDescent="0.15">
      <c r="A264" s="2" t="s">
        <v>555</v>
      </c>
      <c r="B264" s="2" t="s">
        <v>134</v>
      </c>
      <c r="C264" s="4" t="s">
        <v>567</v>
      </c>
      <c r="D264" s="4" t="s">
        <v>326</v>
      </c>
      <c r="E264" s="4" t="s">
        <v>46</v>
      </c>
    </row>
    <row r="265" spans="1:5" ht="14" x14ac:dyDescent="0.15">
      <c r="A265" s="2" t="s">
        <v>555</v>
      </c>
      <c r="B265" s="2" t="s">
        <v>134</v>
      </c>
      <c r="C265" s="4" t="s">
        <v>569</v>
      </c>
      <c r="D265" s="4" t="s">
        <v>57</v>
      </c>
      <c r="E265" s="14"/>
    </row>
    <row r="266" spans="1:5" ht="14" x14ac:dyDescent="0.15">
      <c r="A266" s="2" t="s">
        <v>555</v>
      </c>
      <c r="B266" s="2" t="s">
        <v>134</v>
      </c>
      <c r="C266" s="4" t="s">
        <v>570</v>
      </c>
      <c r="D266" s="4" t="s">
        <v>57</v>
      </c>
      <c r="E266" s="4" t="s">
        <v>59</v>
      </c>
    </row>
    <row r="267" spans="1:5" ht="14" x14ac:dyDescent="0.15">
      <c r="A267" s="2" t="s">
        <v>555</v>
      </c>
      <c r="B267" s="2" t="s">
        <v>134</v>
      </c>
      <c r="C267" s="4" t="s">
        <v>571</v>
      </c>
      <c r="D267" s="4" t="s">
        <v>57</v>
      </c>
    </row>
    <row r="268" spans="1:5" ht="14" x14ac:dyDescent="0.15">
      <c r="A268" s="2" t="s">
        <v>555</v>
      </c>
      <c r="B268" s="2" t="s">
        <v>134</v>
      </c>
      <c r="C268" s="4" t="s">
        <v>572</v>
      </c>
      <c r="D268" s="4" t="s">
        <v>326</v>
      </c>
      <c r="E268" s="4" t="s">
        <v>46</v>
      </c>
    </row>
    <row r="269" spans="1:5" ht="14" x14ac:dyDescent="0.15">
      <c r="A269" s="2" t="s">
        <v>555</v>
      </c>
      <c r="B269" s="2" t="s">
        <v>134</v>
      </c>
      <c r="C269" s="4" t="s">
        <v>575</v>
      </c>
      <c r="D269" s="4" t="s">
        <v>326</v>
      </c>
    </row>
    <row r="270" spans="1:5" ht="14" x14ac:dyDescent="0.15">
      <c r="A270" s="2" t="s">
        <v>555</v>
      </c>
      <c r="B270" s="2" t="s">
        <v>134</v>
      </c>
      <c r="C270" s="4" t="s">
        <v>577</v>
      </c>
      <c r="D270" s="4" t="s">
        <v>326</v>
      </c>
    </row>
    <row r="271" spans="1:5" ht="14" x14ac:dyDescent="0.15">
      <c r="A271" s="2" t="s">
        <v>555</v>
      </c>
      <c r="B271" s="2" t="s">
        <v>146</v>
      </c>
      <c r="C271" s="4" t="s">
        <v>578</v>
      </c>
      <c r="D271" s="4" t="s">
        <v>229</v>
      </c>
      <c r="E271" s="4" t="s">
        <v>579</v>
      </c>
    </row>
    <row r="272" spans="1:5" ht="28" x14ac:dyDescent="0.15">
      <c r="A272" s="2" t="s">
        <v>555</v>
      </c>
      <c r="B272" s="2" t="s">
        <v>146</v>
      </c>
      <c r="C272" s="4" t="s">
        <v>580</v>
      </c>
      <c r="D272" s="4" t="s">
        <v>581</v>
      </c>
      <c r="E272" s="4" t="s">
        <v>582</v>
      </c>
    </row>
    <row r="273" spans="1:5" ht="14" x14ac:dyDescent="0.15">
      <c r="A273" s="2" t="s">
        <v>555</v>
      </c>
      <c r="B273" s="2" t="s">
        <v>146</v>
      </c>
      <c r="C273" s="4" t="s">
        <v>583</v>
      </c>
      <c r="D273" s="4" t="s">
        <v>57</v>
      </c>
      <c r="E273" s="4" t="s">
        <v>126</v>
      </c>
    </row>
    <row r="274" spans="1:5" ht="28" x14ac:dyDescent="0.15">
      <c r="A274" s="2" t="s">
        <v>555</v>
      </c>
      <c r="B274" s="2" t="s">
        <v>146</v>
      </c>
      <c r="C274" s="4" t="s">
        <v>584</v>
      </c>
      <c r="D274" s="4" t="s">
        <v>132</v>
      </c>
      <c r="E274" s="4" t="s">
        <v>126</v>
      </c>
    </row>
    <row r="275" spans="1:5" ht="28" x14ac:dyDescent="0.15">
      <c r="A275" s="2" t="s">
        <v>555</v>
      </c>
      <c r="B275" s="2" t="s">
        <v>146</v>
      </c>
      <c r="C275" s="4" t="s">
        <v>586</v>
      </c>
      <c r="D275" s="24" t="s">
        <v>198</v>
      </c>
      <c r="E275" s="14"/>
    </row>
    <row r="276" spans="1:5" ht="28" x14ac:dyDescent="0.15">
      <c r="A276" s="2" t="s">
        <v>555</v>
      </c>
      <c r="B276" s="2" t="s">
        <v>157</v>
      </c>
      <c r="C276" s="4" t="s">
        <v>588</v>
      </c>
      <c r="D276" s="4" t="s">
        <v>160</v>
      </c>
      <c r="E276" s="14"/>
    </row>
    <row r="277" spans="1:5" ht="14" x14ac:dyDescent="0.15">
      <c r="A277" s="2" t="s">
        <v>555</v>
      </c>
      <c r="B277" s="2" t="s">
        <v>157</v>
      </c>
      <c r="C277" s="4" t="s">
        <v>589</v>
      </c>
      <c r="D277" s="4" t="s">
        <v>226</v>
      </c>
      <c r="E277" s="14"/>
    </row>
    <row r="278" spans="1:5" ht="14" x14ac:dyDescent="0.15">
      <c r="A278" s="2" t="s">
        <v>555</v>
      </c>
      <c r="B278" s="2" t="s">
        <v>157</v>
      </c>
      <c r="C278" s="4" t="s">
        <v>590</v>
      </c>
      <c r="D278" s="4" t="s">
        <v>132</v>
      </c>
      <c r="E278"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General Results</vt:lpstr>
      <vt:lpstr>Dimension Results</vt:lpstr>
      <vt:lpstr>User Interface Results</vt:lpstr>
      <vt:lpstr>Participant Background Results</vt:lpstr>
      <vt:lpstr>ParticipantUI</vt:lpstr>
      <vt:lpstr>UserSystem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John Thompson</cp:lastModifiedBy>
  <dcterms:modified xsi:type="dcterms:W3CDTF">2019-12-05T23:50:24Z</dcterms:modified>
</cp:coreProperties>
</file>